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TPL" sheetId="1" state="visible" r:id="rId2"/>
    <sheet name="Página10" sheetId="2" state="hidden" r:id="rId3"/>
  </sheets>
  <definedNames>
    <definedName function="false" hidden="true" localSheetId="0" name="_xlnm._FilterDatabase" vbProcedure="false">STPL!$A$1:$I$159</definedName>
    <definedName function="false" hidden="false" name="Google_Sheet_Link_1376242811_955162344" vbProcedure="false">ole_link1</definedName>
    <definedName function="false" hidden="false" localSheetId="0" name="Z_1F36C04D_FB70_49F7_9D6B_67E5E5EB449C_.wvu.FilterData" vbProcedure="false">STPL!$A$1:$I$160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<sst xmlns="http://schemas.openxmlformats.org/spreadsheetml/2006/main" count="1188" uniqueCount="381">
  <si>
    <t xml:space="preserve">Linha</t>
  </si>
  <si>
    <t xml:space="preserve">Licitação</t>
  </si>
  <si>
    <t xml:space="preserve">Ano</t>
  </si>
  <si>
    <t xml:space="preserve">Região (AP)</t>
  </si>
  <si>
    <t xml:space="preserve">Vista Atual</t>
  </si>
  <si>
    <t xml:space="preserve">Frota Prevista (Edital)</t>
  </si>
  <si>
    <t xml:space="preserve">Data Alteração (Última)</t>
  </si>
  <si>
    <t xml:space="preserve">Decreto</t>
  </si>
  <si>
    <t xml:space="preserve">2101</t>
  </si>
  <si>
    <t xml:space="preserve">CO 001</t>
  </si>
  <si>
    <t xml:space="preserve">SÃO CONRADO – JARDIM DE ALAH (VIA AVENIDA NIEMEYER) CIRCULAR</t>
  </si>
  <si>
    <t xml:space="preserve">-</t>
  </si>
  <si>
    <t xml:space="preserve">2102</t>
  </si>
  <si>
    <t xml:space="preserve">SÃO CONRADO – JARDIM DE ALAH (VIA ROCINHA) CIRCULAR</t>
  </si>
  <si>
    <t xml:space="preserve">3101</t>
  </si>
  <si>
    <t xml:space="preserve">CO 002</t>
  </si>
  <si>
    <t xml:space="preserve">TOMAS COELHO X ABOLIÇÃO (VIA VIADUTO JOÃO RIBEIRO) CIRCULAR</t>
  </si>
  <si>
    <t xml:space="preserve">3102</t>
  </si>
  <si>
    <t xml:space="preserve">ÁGUA SANTA X ENGENHÃO (CIRCULAR)</t>
  </si>
  <si>
    <t xml:space="preserve">3103</t>
  </si>
  <si>
    <t xml:space="preserve">ENGENHO DA RAINHA X INHAUMA (VIA RUA EDMUNDO) CIRCULAR</t>
  </si>
  <si>
    <t xml:space="preserve">3104</t>
  </si>
  <si>
    <t xml:space="preserve">PIEDADE X ENGENHEIRO LEAL (CIRCULAR)</t>
  </si>
  <si>
    <t xml:space="preserve">3105</t>
  </si>
  <si>
    <t xml:space="preserve">LINS X NORTE  SHOPPING (CIRCULAR)</t>
  </si>
  <si>
    <t xml:space="preserve">3106</t>
  </si>
  <si>
    <t xml:space="preserve">HIGIENÓPOLIS X MARIA DA GRAÇA (CIRCULAR)</t>
  </si>
  <si>
    <t xml:space="preserve">3107</t>
  </si>
  <si>
    <t xml:space="preserve">TRIAGEM X LARGO DO JACARÉ (VIA ROCHA) CIRCULAR</t>
  </si>
  <si>
    <t xml:space="preserve">3108</t>
  </si>
  <si>
    <t xml:space="preserve">FAZENDA DA BICA X ENGENHO DE DENTRO (VIA NERVAL DE GOUVEA) CIRCULAR</t>
  </si>
  <si>
    <t xml:space="preserve">3201</t>
  </si>
  <si>
    <t xml:space="preserve">CO 003</t>
  </si>
  <si>
    <t xml:space="preserve">VICENTE DE CARVALHO X IPASE (CIRCULAR)</t>
  </si>
  <si>
    <t xml:space="preserve">3202</t>
  </si>
  <si>
    <t xml:space="preserve">CORDOVIL X BRAS DE PINA (VIA RUA SURUÍ) CIRCULAR</t>
  </si>
  <si>
    <t xml:space="preserve">3203</t>
  </si>
  <si>
    <t xml:space="preserve">CIDADE ALTA X BRAS DE PINA (CIRCULAR)</t>
  </si>
  <si>
    <t xml:space="preserve">3204</t>
  </si>
  <si>
    <t xml:space="preserve">MERCADO SÃO SEBASTIÃO X PENHA CIRCULAR (CIRCULAR)</t>
  </si>
  <si>
    <t xml:space="preserve">3205</t>
  </si>
  <si>
    <t xml:space="preserve">CORDOVIL X VICENTE DE CARVALHO (CIRCULAR)</t>
  </si>
  <si>
    <t xml:space="preserve">3206</t>
  </si>
  <si>
    <t xml:space="preserve">ESTR. CEL. VIEIRA X PÇA. N. S. DA APRESENTAÇÃO (CIRCULAR)</t>
  </si>
  <si>
    <t xml:space="preserve">3207</t>
  </si>
  <si>
    <t xml:space="preserve">IAPI X PENHA (CIRCULAR)</t>
  </si>
  <si>
    <t xml:space="preserve">3208</t>
  </si>
  <si>
    <t xml:space="preserve">MARÉ X BONSUCESSO (VIA HGB)  CIRCULAR</t>
  </si>
  <si>
    <t xml:space="preserve">3209</t>
  </si>
  <si>
    <t xml:space="preserve">VILA DOS PINHEIROS X BONSUCESSO (VIA HGB) CIRCULAR</t>
  </si>
  <si>
    <t xml:space="preserve">3210</t>
  </si>
  <si>
    <t xml:space="preserve">VILA DO JOÃO x BONSUCESSO (VIA HGB) CIRCULAR</t>
  </si>
  <si>
    <t xml:space="preserve">3211</t>
  </si>
  <si>
    <t xml:space="preserve">GROTA X URANOS (VIA DR. NOGUCHI) CIRCULAR</t>
  </si>
  <si>
    <t xml:space="preserve">3212</t>
  </si>
  <si>
    <t xml:space="preserve">DARCY VARGAS X RAMOS (CIRCULAR)</t>
  </si>
  <si>
    <t xml:space="preserve">3213</t>
  </si>
  <si>
    <t xml:space="preserve">RAMOS X LARGO DO ITARARÉ (VIA RUA FELIZARDO FORTES) CIRCULAR</t>
  </si>
  <si>
    <t xml:space="preserve">3214</t>
  </si>
  <si>
    <t xml:space="preserve">BANCÁRIOS X PORTUGUESA (VIA MONERÓ) CIRCULAR</t>
  </si>
  <si>
    <t xml:space="preserve">3215</t>
  </si>
  <si>
    <t xml:space="preserve">ITACOLOMI X PORTUGUESA (CIRCULAR)</t>
  </si>
  <si>
    <t xml:space="preserve">3216</t>
  </si>
  <si>
    <t xml:space="preserve">TUBIACANGA X PORTUGUESA (VIA EDUARDO NARDUZ)  CIRCULAR</t>
  </si>
  <si>
    <t xml:space="preserve">3217</t>
  </si>
  <si>
    <t xml:space="preserve">TUBIACANGA X PORTUGUESA (VIA MONERÓ) CIRCULAR</t>
  </si>
  <si>
    <t xml:space="preserve">3218</t>
  </si>
  <si>
    <t xml:space="preserve">BANANAL X TAUÁ (CIRCULAR)</t>
  </si>
  <si>
    <t xml:space="preserve">3219</t>
  </si>
  <si>
    <t xml:space="preserve">PORTUGUESA X JARDIM GUANABARA (VIA LUIZ BELART) CIRCULAR</t>
  </si>
  <si>
    <t xml:space="preserve">3220</t>
  </si>
  <si>
    <t xml:space="preserve">PORTUGUESA X JARDIM GUANABARA (VIA GRÃO DE AREIA) CIRCULAR</t>
  </si>
  <si>
    <t xml:space="preserve">3221</t>
  </si>
  <si>
    <t xml:space="preserve">RIBEIRA X CACUIA (VIA RUA DO MONJOLO) CIRCULAR</t>
  </si>
  <si>
    <t xml:space="preserve">3222</t>
  </si>
  <si>
    <t xml:space="preserve">RIBEIRA X COCOTÁ (VIA RUA DO MONJOLO) CIRCULAR</t>
  </si>
  <si>
    <t xml:space="preserve">3223</t>
  </si>
  <si>
    <t xml:space="preserve">FREGUESIA X JARDIM GUANABARA (CIRCULAR)</t>
  </si>
  <si>
    <t xml:space="preserve">3224</t>
  </si>
  <si>
    <t xml:space="preserve">JARDIM AMÉRICA X VIGARIO GERAL (VIA FERNANDES DA CUNHA) CIRCULAR</t>
  </si>
  <si>
    <t xml:space="preserve">3225</t>
  </si>
  <si>
    <t xml:space="preserve">JARDIM AMÉRICA X VIGARIO GERAL (VIA FURQUIM MENDES) CIRCULAR</t>
  </si>
  <si>
    <t xml:space="preserve">3226</t>
  </si>
  <si>
    <t xml:space="preserve">VIGÁRIO GERAL X PAVUNA (VIA FICAP) CIRCULAR</t>
  </si>
  <si>
    <t xml:space="preserve">3301</t>
  </si>
  <si>
    <t xml:space="preserve">CO 004</t>
  </si>
  <si>
    <t xml:space="preserve">COMUNIDADE CHICO MENDES X LARGO DA PAVUNA (CIRCULAR)</t>
  </si>
  <si>
    <t xml:space="preserve">3302</t>
  </si>
  <si>
    <t xml:space="preserve">MARIÓPOLIS X ANCHIETA (VIA EDGARD BARBOSA) CIRCULAR</t>
  </si>
  <si>
    <t xml:space="preserve">3303</t>
  </si>
  <si>
    <t xml:space="preserve">BEBERIBE X ANCHIETA (VIA JAVATÁ) CIRCULAR</t>
  </si>
  <si>
    <t xml:space="preserve">3304</t>
  </si>
  <si>
    <t xml:space="preserve">VILLAGE PAVUNA X LARGO DA PAVUNA (VIA LENIR LIBERATO) CIRCULAR
</t>
  </si>
  <si>
    <t xml:space="preserve">3305</t>
  </si>
  <si>
    <t xml:space="preserve">VILLAGE PAVUNA X LARGO DA PAVUNA (VIA ANTONIO ALVES) CIR-CULAR</t>
  </si>
  <si>
    <t xml:space="preserve">3306</t>
  </si>
  <si>
    <t xml:space="preserve">ALCOBAÇA X GUADALUPE (VIA PEDRA RASA)  CIRCULAR</t>
  </si>
  <si>
    <t xml:space="preserve">3307</t>
  </si>
  <si>
    <t xml:space="preserve">RICARDO DE ALBUQUERQUE X PARQUE ANCHIETA (CIRCULAR) </t>
  </si>
  <si>
    <t xml:space="preserve">3308</t>
  </si>
  <si>
    <t xml:space="preserve">PAVUNA X METRÔ PAVUNA (VIA RUA BARCELOS DO SUL) CIRCULAR</t>
  </si>
  <si>
    <t xml:space="preserve">3309</t>
  </si>
  <si>
    <t xml:space="preserve">MARECHAL HERMES X GUADALUPE (VIA LEOCADIO FIGUEIREDO) CIRCULAR</t>
  </si>
  <si>
    <t xml:space="preserve">3310</t>
  </si>
  <si>
    <t xml:space="preserve">COELHO NETO X ROCHA MIRANDA (VIA RUA ITAIM) CIRCULAR</t>
  </si>
  <si>
    <t xml:space="preserve">3311</t>
  </si>
  <si>
    <t xml:space="preserve">TURIAÇU X COLEGIO (VIA SAPÊ) CIRCULAR</t>
  </si>
  <si>
    <t xml:space="preserve">3312</t>
  </si>
  <si>
    <t xml:space="preserve">VILA VALQUEIRE X MAL. HERMES (CIRCULAR)</t>
  </si>
  <si>
    <t xml:space="preserve">3313</t>
  </si>
  <si>
    <t xml:space="preserve">OSWALDO CRUZ X VILA VALQUEIRE (CIRCULAR)</t>
  </si>
  <si>
    <t xml:space="preserve">4001</t>
  </si>
  <si>
    <t xml:space="preserve">SERTÃO X FREGUESIA (CIRCULAR)</t>
  </si>
  <si>
    <t xml:space="preserve">4002</t>
  </si>
  <si>
    <t xml:space="preserve">TAQUARA (MERCK) X CENTER SHOPPING (VIA RETIRO DOS ARTISTAS) CIRCULAR</t>
  </si>
  <si>
    <t xml:space="preserve">4003</t>
  </si>
  <si>
    <t xml:space="preserve">TAQUARA (MERCK) X CENTER SHOPPING (VIA AV. NELSON CARDOSO) CIRCULAR</t>
  </si>
  <si>
    <t xml:space="preserve">4004</t>
  </si>
  <si>
    <t xml:space="preserve">TAQUARA (MERCK) X CENTER SHOPPING (VIA RUA MIRATAIA) CIRCULAR</t>
  </si>
  <si>
    <t xml:space="preserve">4005</t>
  </si>
  <si>
    <t xml:space="preserve">BOIÚNA X TAQUARA (CIRCULAR)</t>
  </si>
  <si>
    <t xml:space="preserve">4006</t>
  </si>
  <si>
    <t xml:space="preserve">JORDÃO X TAQUARA (VIA PRAÇA JAURU) CIRCULAR</t>
  </si>
  <si>
    <t xml:space="preserve">4007</t>
  </si>
  <si>
    <t xml:space="preserve">JORDÃO X TAQUARA (VIA ATININGA) CIRCULAR </t>
  </si>
  <si>
    <t xml:space="preserve">4008</t>
  </si>
  <si>
    <t xml:space="preserve">HOSPITAL SANTA MARIA X TAQUARA (CIRCULAR)</t>
  </si>
  <si>
    <t xml:space="preserve">4009</t>
  </si>
  <si>
    <t xml:space="preserve">ESTRADA DA LIGAÇÃO X TAQUARA (CIRCULAR)</t>
  </si>
  <si>
    <t xml:space="preserve">4010</t>
  </si>
  <si>
    <t xml:space="preserve">TEIXEIRA X TAQUARA (CIRCULAR)</t>
  </si>
  <si>
    <t xml:space="preserve">4011</t>
  </si>
  <si>
    <t xml:space="preserve">PAU DA FOME X TAQUARA (CIRCULAR)</t>
  </si>
  <si>
    <t xml:space="preserve">4012</t>
  </si>
  <si>
    <t xml:space="preserve">SANTA EFIGÊNIA X LARGO DA TAQUARA (CIRCULAR)</t>
  </si>
  <si>
    <t xml:space="preserve">4013</t>
  </si>
  <si>
    <t xml:space="preserve">CIDADE DE DEUS X LARGO DA TAQUARA (CIRCULAR)</t>
  </si>
  <si>
    <t xml:space="preserve">4014</t>
  </si>
  <si>
    <t xml:space="preserve">CIDADE DE DEUS X LARGO DA TAQUARA (VIA  EDGARD WERNECK) CIRCULAR</t>
  </si>
  <si>
    <t xml:space="preserve">4015</t>
  </si>
  <si>
    <t xml:space="preserve">GARDÊNIA AZUL X FREGUESIA (CIRCULAR)</t>
  </si>
  <si>
    <t xml:space="preserve">4016</t>
  </si>
  <si>
    <t xml:space="preserve">GARDÊNIA AZUL X PECHINCHA (CIRCULAR)</t>
  </si>
  <si>
    <t xml:space="preserve">4017</t>
  </si>
  <si>
    <t xml:space="preserve">ESTRADA DO PACUÍ X RECREIO (VIA VEREADOR ALCEU DE CARVALHO) CIRCULAR </t>
  </si>
  <si>
    <t xml:space="preserve">4018</t>
  </si>
  <si>
    <t xml:space="preserve">ESTRADA DO SACARRÃO X RECREIO (VIA ESTR. VER. ALCEU DE CARVALHO) CIRCULAR</t>
  </si>
  <si>
    <t xml:space="preserve">5101</t>
  </si>
  <si>
    <t xml:space="preserve">Boiobi x Bangu (Sentido Horário – Circular)</t>
  </si>
  <si>
    <t xml:space="preserve">5102</t>
  </si>
  <si>
    <t xml:space="preserve">Boiobi x Bangu (Sentido Anti-Horário – Circular)</t>
  </si>
  <si>
    <t xml:space="preserve">5103</t>
  </si>
  <si>
    <t xml:space="preserve">Jabour x Realengo (via SASE Sentido Horário)</t>
  </si>
  <si>
    <t xml:space="preserve">5104</t>
  </si>
  <si>
    <t xml:space="preserve">Jabour x Realengo (via SASE Sentido Anti-horário)</t>
  </si>
  <si>
    <t xml:space="preserve">5105</t>
  </si>
  <si>
    <t xml:space="preserve">Jardim Violeta x Deodoro (via Magalhães Bastos e Vila militar)</t>
  </si>
  <si>
    <t xml:space="preserve">5106</t>
  </si>
  <si>
    <t xml:space="preserve">Jardim violeta x Deodoro (via Realengo e vila militar)</t>
  </si>
  <si>
    <t xml:space="preserve">5107</t>
  </si>
  <si>
    <t xml:space="preserve">Morada do Vale x Bangu (Circular)</t>
  </si>
  <si>
    <t xml:space="preserve">5108</t>
  </si>
  <si>
    <t xml:space="preserve">Viegas x Realengo (Sentido Horário – Circular)</t>
  </si>
  <si>
    <t xml:space="preserve">5109</t>
  </si>
  <si>
    <t xml:space="preserve">Viegas x Realengo (Sentido Anti-horário – Circular)</t>
  </si>
  <si>
    <t xml:space="preserve">5110</t>
  </si>
  <si>
    <t xml:space="preserve">Senador Camará x Bangu (Circular)</t>
  </si>
  <si>
    <t xml:space="preserve">5111</t>
  </si>
  <si>
    <t xml:space="preserve">Barata x Bangu (Sentido Horário)</t>
  </si>
  <si>
    <t xml:space="preserve">5112</t>
  </si>
  <si>
    <t xml:space="preserve">Barata x Bangu (Sentido Anti-Horário)</t>
  </si>
  <si>
    <t xml:space="preserve">5113</t>
  </si>
  <si>
    <t xml:space="preserve">Boária x Bangu (Circular)</t>
  </si>
  <si>
    <t xml:space="preserve">5114</t>
  </si>
  <si>
    <t xml:space="preserve">Jardim Novo x Bangu (Via Piraquara – Sent. Horário)</t>
  </si>
  <si>
    <t xml:space="preserve">5115</t>
  </si>
  <si>
    <t xml:space="preserve">Jardim Novo x Bangu (Via Água Branca – Sentido Anti-Horário)</t>
  </si>
  <si>
    <t xml:space="preserve">5116</t>
  </si>
  <si>
    <t xml:space="preserve">Mallet x Bangu (Via Realengo)</t>
  </si>
  <si>
    <t xml:space="preserve">5117</t>
  </si>
  <si>
    <t xml:space="preserve">Sandá x Sulacap (Circular)</t>
  </si>
  <si>
    <t xml:space="preserve">5118</t>
  </si>
  <si>
    <t xml:space="preserve">Sulacap x  Bangu (Via 77 – Sentido Horário – Circular)</t>
  </si>
  <si>
    <t xml:space="preserve">5119</t>
  </si>
  <si>
    <t xml:space="preserve">Sulacap x Bangu (Via Água Branca – Sent. Anti-Horário)</t>
  </si>
  <si>
    <t xml:space="preserve">5120</t>
  </si>
  <si>
    <t xml:space="preserve">Coqueiros x Bangu</t>
  </si>
  <si>
    <t xml:space="preserve">5121</t>
  </si>
  <si>
    <t xml:space="preserve">Presídio x Bangu</t>
  </si>
  <si>
    <t xml:space="preserve">5122</t>
  </si>
  <si>
    <t xml:space="preserve">Presídio x Marechal Hermes</t>
  </si>
  <si>
    <t xml:space="preserve">5123</t>
  </si>
  <si>
    <t xml:space="preserve">Santíssimo x Magalhães Bastos</t>
  </si>
  <si>
    <t xml:space="preserve">5124</t>
  </si>
  <si>
    <t xml:space="preserve">Santíssimo x Ricardo De Albuquerque</t>
  </si>
  <si>
    <t xml:space="preserve">5125</t>
  </si>
  <si>
    <t xml:space="preserve">Bangu x Mallet</t>
  </si>
  <si>
    <t xml:space="preserve">5126</t>
  </si>
  <si>
    <t xml:space="preserve">Batan x Bangu (Sentido Anti-Horário)</t>
  </si>
  <si>
    <t xml:space="preserve">5127</t>
  </si>
  <si>
    <t xml:space="preserve">Batan x Bangu (Sentido Horário)</t>
  </si>
  <si>
    <t xml:space="preserve">5128</t>
  </si>
  <si>
    <t xml:space="preserve">Catiri x Bangu</t>
  </si>
  <si>
    <t xml:space="preserve">5129</t>
  </si>
  <si>
    <t xml:space="preserve">Jardim Bangu x Bangu  (Via Padre Miguel)</t>
  </si>
  <si>
    <t xml:space="preserve">5130</t>
  </si>
  <si>
    <t xml:space="preserve">Jardim Bangu x Bangu  (Via Bangu Shopping)</t>
  </si>
  <si>
    <t xml:space="preserve">5131</t>
  </si>
  <si>
    <t xml:space="preserve">Malvinas x Bangu</t>
  </si>
  <si>
    <t xml:space="preserve">5132</t>
  </si>
  <si>
    <t xml:space="preserve">Vila Aliança x Bangu</t>
  </si>
  <si>
    <t xml:space="preserve">5139</t>
  </si>
  <si>
    <t xml:space="preserve">CO 008</t>
  </si>
  <si>
    <t xml:space="preserve">Mallet – Bangu (Via Realengo - Circular)</t>
  </si>
  <si>
    <t xml:space="preserve">5140</t>
  </si>
  <si>
    <t xml:space="preserve">Boiobi – Bangu (R. Agrícola - Circular)</t>
  </si>
  <si>
    <t xml:space="preserve">5141</t>
  </si>
  <si>
    <t xml:space="preserve">Estrada do Viegas – Bangu (Via Rua Marmiari - Circular)</t>
  </si>
  <si>
    <t xml:space="preserve">5142</t>
  </si>
  <si>
    <t xml:space="preserve">Senador Camará – Bangu (Circular)</t>
  </si>
  <si>
    <t xml:space="preserve">5143</t>
  </si>
  <si>
    <t xml:space="preserve">Jardim Violeta – Deodoro (Via Padre Miguel e Vila Militar - Circular)</t>
  </si>
  <si>
    <t xml:space="preserve">5144</t>
  </si>
  <si>
    <t xml:space="preserve">Jardim Violeta – Ricardo de Albuquerque (Via Estádio do Bangu e Magalhães Bastos- Circular)</t>
  </si>
  <si>
    <t xml:space="preserve">5145</t>
  </si>
  <si>
    <t xml:space="preserve">Sanda – Padre Miguel ( Circular)</t>
  </si>
  <si>
    <t xml:space="preserve">5201</t>
  </si>
  <si>
    <t xml:space="preserve">Largo do ABC x Campo Grande (Circular)</t>
  </si>
  <si>
    <t xml:space="preserve">5202</t>
  </si>
  <si>
    <t xml:space="preserve">Morro Cavado x Campo Grande (Circular)</t>
  </si>
  <si>
    <t xml:space="preserve">5203</t>
  </si>
  <si>
    <t xml:space="preserve">Areal x Campo Grande (Circular)</t>
  </si>
  <si>
    <t xml:space="preserve">5204</t>
  </si>
  <si>
    <t xml:space="preserve">CO 005</t>
  </si>
  <si>
    <t xml:space="preserve">Buranhem x Campo Grande (Circular)</t>
  </si>
  <si>
    <t xml:space="preserve">5205</t>
  </si>
  <si>
    <t xml:space="preserve">Caminho do Céu x Campo Grande (Circular)</t>
  </si>
  <si>
    <t xml:space="preserve">5206</t>
  </si>
  <si>
    <t xml:space="preserve">Conjunto Campinho x Campo Grande (Circular)</t>
  </si>
  <si>
    <t xml:space="preserve">5207</t>
  </si>
  <si>
    <t xml:space="preserve">Nova Cidade x Campo Grande (Circular)</t>
  </si>
  <si>
    <t xml:space="preserve">5208</t>
  </si>
  <si>
    <t xml:space="preserve">Jardim Campo Belo x Campo Grande (V Tingui e  R Vergel – Circular)</t>
  </si>
  <si>
    <t xml:space="preserve">5209</t>
  </si>
  <si>
    <t xml:space="preserve">Jardim Campo Belo x Campo Grande (V. Tingui e R Jape – Circular)</t>
  </si>
  <si>
    <t xml:space="preserve">5210</t>
  </si>
  <si>
    <t xml:space="preserve">Tingui x Mendanha (via Pedregoso e Av. Brasil – Circular)</t>
  </si>
  <si>
    <t xml:space="preserve">5211</t>
  </si>
  <si>
    <t xml:space="preserve">São Basílio x Campo Grande (Via Cesário de Melo – Circular)</t>
  </si>
  <si>
    <t xml:space="preserve">5212</t>
  </si>
  <si>
    <t xml:space="preserve">Vila Santa Maria x Campo Grande (Via Guaraciaba – Circular)</t>
  </si>
  <si>
    <t xml:space="preserve">5213</t>
  </si>
  <si>
    <t xml:space="preserve">Carobinha x Campo Grande (Circular)</t>
  </si>
  <si>
    <t xml:space="preserve">5214</t>
  </si>
  <si>
    <t xml:space="preserve">Guandu do Sena x Campo Grande ( Via Sete Riachos – Circular)</t>
  </si>
  <si>
    <t xml:space="preserve">5215</t>
  </si>
  <si>
    <t xml:space="preserve">São Geraldo x Campo Grande (Via Cesário de Melo – Circular)</t>
  </si>
  <si>
    <t xml:space="preserve">5216</t>
  </si>
  <si>
    <t xml:space="preserve">João Gualberto Braga x Campo Grande (Via Monteiro – Circular)</t>
  </si>
  <si>
    <t xml:space="preserve">5217</t>
  </si>
  <si>
    <t xml:space="preserve">CO 007</t>
  </si>
  <si>
    <t xml:space="preserve">São Pedro x Campo Grande (Augusto de Vasconcelos – Circular)</t>
  </si>
  <si>
    <t xml:space="preserve">5218</t>
  </si>
  <si>
    <t xml:space="preserve">Guandu Mirim x Campo Grande (Via Lameirão – Circular)</t>
  </si>
  <si>
    <t xml:space="preserve">5219</t>
  </si>
  <si>
    <t xml:space="preserve">CO 006</t>
  </si>
  <si>
    <t xml:space="preserve">Pedra de Guaratiba x Américas (Via Mato Alto) Circular</t>
  </si>
  <si>
    <t xml:space="preserve">5220</t>
  </si>
  <si>
    <t xml:space="preserve">Pedra de Guaratiba x América (Via Magarça) Circular</t>
  </si>
  <si>
    <t xml:space="preserve">5301</t>
  </si>
  <si>
    <t xml:space="preserve">Conjunto Habitacional 61 x Santa Cruz (Circular)</t>
  </si>
  <si>
    <t xml:space="preserve">5302</t>
  </si>
  <si>
    <t xml:space="preserve">Conjunto João XXIII x Santa Cruz (Circular)</t>
  </si>
  <si>
    <t xml:space="preserve">5303</t>
  </si>
  <si>
    <t xml:space="preserve">Conjunto Alvorada x Santa Cruz (Circular)</t>
  </si>
  <si>
    <t xml:space="preserve">5304</t>
  </si>
  <si>
    <t xml:space="preserve">Santa Cruz x Miécimo (Circular)</t>
  </si>
  <si>
    <t xml:space="preserve">5308</t>
  </si>
  <si>
    <t xml:space="preserve">Sepetiba – Santa Cruz (Circular)</t>
  </si>
  <si>
    <t xml:space="preserve">5306</t>
  </si>
  <si>
    <t xml:space="preserve">Nova Sepetiba x Santa Cruz (Circular)</t>
  </si>
  <si>
    <t xml:space="preserve">5307</t>
  </si>
  <si>
    <t xml:space="preserve">Praia da Brisa x Santa Cruz (Circular)</t>
  </si>
  <si>
    <t xml:space="preserve">5305</t>
  </si>
  <si>
    <t xml:space="preserve">Sepetiba x Santa Cruz (Via Álvaro Alberto)</t>
  </si>
  <si>
    <t xml:space="preserve">5309</t>
  </si>
  <si>
    <t xml:space="preserve">Base Aérea x Santa Cruz (Circular)</t>
  </si>
  <si>
    <t xml:space="preserve">5310</t>
  </si>
  <si>
    <t xml:space="preserve">Santa Cruz x São Benedito (circular)</t>
  </si>
  <si>
    <t xml:space="preserve">5311</t>
  </si>
  <si>
    <t xml:space="preserve">CO 009</t>
  </si>
  <si>
    <t xml:space="preserve">Urucânia x Santa Cruz (Circular)</t>
  </si>
  <si>
    <t xml:space="preserve">5312</t>
  </si>
  <si>
    <t xml:space="preserve">Estrada do Furado x Santa Cruz (Circular)</t>
  </si>
  <si>
    <t xml:space="preserve">5313</t>
  </si>
  <si>
    <t xml:space="preserve">Paçuaré x Santa Cruz (Circular)</t>
  </si>
  <si>
    <t xml:space="preserve">5314</t>
  </si>
  <si>
    <t xml:space="preserve">Jardim Cinco Marias x Pingo D’água (Circular)</t>
  </si>
  <si>
    <t xml:space="preserve">5315</t>
  </si>
  <si>
    <t xml:space="preserve">Capoeira Grande x Pedra de Guaratiba (Circular)</t>
  </si>
  <si>
    <t xml:space="preserve">5316</t>
  </si>
  <si>
    <t xml:space="preserve">Macapá x Lote 14 (Circular)</t>
  </si>
  <si>
    <t xml:space="preserve">5317</t>
  </si>
  <si>
    <t xml:space="preserve">Jesuítas x Santa Veridiana (Circular)</t>
  </si>
  <si>
    <t xml:space="preserve">5318</t>
  </si>
  <si>
    <t xml:space="preserve">Horto Florestal x Santa Cruz (Circular)</t>
  </si>
  <si>
    <t xml:space="preserve">5319</t>
  </si>
  <si>
    <t xml:space="preserve">Cesarinho x Zona Industrial (Circular)</t>
  </si>
  <si>
    <t xml:space="preserve">5320</t>
  </si>
  <si>
    <t xml:space="preserve">Venda de Varanda x Paciência (circular)</t>
  </si>
  <si>
    <t xml:space="preserve">5321</t>
  </si>
  <si>
    <t xml:space="preserve">Vila Paciência x Santa Cruz (Via Antares) Circular</t>
  </si>
  <si>
    <t xml:space="preserve">5322</t>
  </si>
  <si>
    <t xml:space="preserve">Manguariba x Santa Cruz (Via Aterrado do Leme) Circular</t>
  </si>
  <si>
    <t xml:space="preserve">5323</t>
  </si>
  <si>
    <t xml:space="preserve">Cosmos x Santa Cruz (Via Urucânia) Circular</t>
  </si>
  <si>
    <t xml:space="preserve">5324</t>
  </si>
  <si>
    <t xml:space="preserve">Antares x Santa Cruz (Circular)</t>
  </si>
  <si>
    <t xml:space="preserve">FROTA TOTAL</t>
  </si>
  <si>
    <t xml:space="preserve">TOTAL</t>
  </si>
  <si>
    <t xml:space="preserve">Linha 5101</t>
  </si>
  <si>
    <t xml:space="preserve">Linha 5201</t>
  </si>
  <si>
    <t xml:space="preserve">Linha 5301</t>
  </si>
  <si>
    <t xml:space="preserve">Linha 5202</t>
  </si>
  <si>
    <t xml:space="preserve">Linha 5302</t>
  </si>
  <si>
    <t xml:space="preserve">Linha 5203</t>
  </si>
  <si>
    <t xml:space="preserve">Linha 5303</t>
  </si>
  <si>
    <t xml:space="preserve">Linha 5102</t>
  </si>
  <si>
    <t xml:space="preserve">Linha 5204</t>
  </si>
  <si>
    <t xml:space="preserve">Linha 5304</t>
  </si>
  <si>
    <t xml:space="preserve">Linha 5205</t>
  </si>
  <si>
    <t xml:space="preserve">Linha 5309</t>
  </si>
  <si>
    <t xml:space="preserve">Linha 5206</t>
  </si>
  <si>
    <t xml:space="preserve">Linha 5310</t>
  </si>
  <si>
    <t xml:space="preserve">Linha 5103</t>
  </si>
  <si>
    <t xml:space="preserve">Linha 5207</t>
  </si>
  <si>
    <t xml:space="preserve">Linha 5311</t>
  </si>
  <si>
    <t xml:space="preserve">Linha 5208</t>
  </si>
  <si>
    <t xml:space="preserve">Linha 5312</t>
  </si>
  <si>
    <t xml:space="preserve">Linha 5209</t>
  </si>
  <si>
    <t xml:space="preserve">Linha 5313</t>
  </si>
  <si>
    <t xml:space="preserve">Linha 5210</t>
  </si>
  <si>
    <t xml:space="preserve">Linha 5211</t>
  </si>
  <si>
    <t xml:space="preserve">Linha 5212</t>
  </si>
  <si>
    <t xml:space="preserve">Linha 5213</t>
  </si>
  <si>
    <t xml:space="preserve">Linha 5214</t>
  </si>
  <si>
    <t xml:space="preserve">Linha 5104</t>
  </si>
  <si>
    <t xml:space="preserve">Linha 5215</t>
  </si>
  <si>
    <t xml:space="preserve">Linha 5216</t>
  </si>
  <si>
    <t xml:space="preserve">Linha 5217</t>
  </si>
  <si>
    <t xml:space="preserve">Linha 5218</t>
  </si>
  <si>
    <t xml:space="preserve">Linha 5105</t>
  </si>
  <si>
    <t xml:space="preserve">Linha 5106</t>
  </si>
  <si>
    <t xml:space="preserve">Linha 5107</t>
  </si>
  <si>
    <t xml:space="preserve">Linha 5108</t>
  </si>
  <si>
    <t xml:space="preserve">Linha 5109</t>
  </si>
  <si>
    <t xml:space="preserve">Linha 5110</t>
  </si>
  <si>
    <t xml:space="preserve">Linha 5111</t>
  </si>
  <si>
    <t xml:space="preserve">Linha 5112</t>
  </si>
  <si>
    <t xml:space="preserve">Linha 5113</t>
  </si>
  <si>
    <t xml:space="preserve">Linha 5114</t>
  </si>
  <si>
    <t xml:space="preserve">Linha 5115</t>
  </si>
  <si>
    <t xml:space="preserve">Linha 5116</t>
  </si>
  <si>
    <t xml:space="preserve">Linha 5117</t>
  </si>
  <si>
    <t xml:space="preserve">Linha 5118</t>
  </si>
  <si>
    <t xml:space="preserve">Linha 5119</t>
  </si>
  <si>
    <t xml:space="preserve">Linha 5120</t>
  </si>
  <si>
    <t xml:space="preserve">Linha 5121</t>
  </si>
  <si>
    <t xml:space="preserve">Linha 5122</t>
  </si>
  <si>
    <t xml:space="preserve">Linha 5123</t>
  </si>
  <si>
    <t xml:space="preserve">Linha 5124</t>
  </si>
  <si>
    <t xml:space="preserve">Linha 5125</t>
  </si>
  <si>
    <t xml:space="preserve">Linha 5126</t>
  </si>
  <si>
    <t xml:space="preserve">Linha 5127</t>
  </si>
  <si>
    <t xml:space="preserve">Linha 5128</t>
  </si>
  <si>
    <t xml:space="preserve">Linha 5129</t>
  </si>
  <si>
    <t xml:space="preserve">Linha 5130</t>
  </si>
  <si>
    <t xml:space="preserve">Linha 5131</t>
  </si>
  <si>
    <t xml:space="preserve">Linha 5132</t>
  </si>
  <si>
    <t xml:space="preserve">Linha 01</t>
  </si>
  <si>
    <t xml:space="preserve">Linha 02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</si>
</sst>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\.m"/>
    <numFmt numFmtId="167" formatCode="#,##0"/>
    <numFmt numFmtId="168" formatCode="dd/mm/yyyy"/>
    <numFmt numFmtId="169" formatCode="d/m/yyyy"/>
    <numFmt numFmtId="170" formatCode="General"/>
  </numFmts>
  <fonts count="10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1"/>
      <color rgb="FF000000"/>
      <name val="Arial"/>
      <family val="0"/>
      <charset val="1"/>
    </font>
    <font>
      <sz val="9"/>
      <color rgb="FF000000"/>
      <name val="Arial"/>
      <family val="0"/>
      <charset val="1"/>
    </font>
    <font>
      <u val="single"/>
      <sz val="11"/>
      <color rgb="FF1155CC"/>
      <name val="Arial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1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85200C"/>
        <bgColor rgb="FF8000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1155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85200C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leismunicipais.com.br/a/rj/r/rio-de-janeiro/decreto/2015/4088/40876/decreto-n-40876-2015-dispoe-sobre-alteracoes-de-itinerarios-do-servico-de-transporte-publico-local-stpl-na-ap3-e-ap4" TargetMode="External"/><Relationship Id="rId2" Type="http://schemas.openxmlformats.org/officeDocument/2006/relationships/hyperlink" Target="https://leismunicipais.com.br/a/rj/r/rio-de-janeiro/decreto/2015/4088/40876/decreto-n-40876-2015-dispoe-sobre-alteracoes-de-itinerarios-do-servico-de-transporte-publico-local-stpl-na-ap3-e-ap4" TargetMode="External"/><Relationship Id="rId3" Type="http://schemas.openxmlformats.org/officeDocument/2006/relationships/hyperlink" Target="https://leismunicipais.com.br/a/rj/r/rio-de-janeiro/decreto/2015/4112/41112/decreto-n-41112-2015-dispoe-sobre-alteracoes-de-itinerarios-do-servico-de-transporte-publico-local-stpl-na-ap3" TargetMode="External"/><Relationship Id="rId4" Type="http://schemas.openxmlformats.org/officeDocument/2006/relationships/hyperlink" Target="https://leismunicipais.com.br/a/rj/r/rio-de-janeiro/decreto/2015/4088/40876/decreto-n-40876-2015-dispoe-sobre-alteracoes-de-itinerarios-do-servico-de-transporte-publico-local-stpl-na-ap3-e-ap4" TargetMode="External"/><Relationship Id="rId5" Type="http://schemas.openxmlformats.org/officeDocument/2006/relationships/hyperlink" Target="https://leismunicipais.com.br/a/rj/r/rio-de-janeiro/decreto/2015/4112/41112/decreto-n-41112-2015-dispoe-sobre-alteracoes-de-itinerarios-do-servico-de-transporte-publico-local-stpl-na-ap3" TargetMode="External"/><Relationship Id="rId6" Type="http://schemas.openxmlformats.org/officeDocument/2006/relationships/hyperlink" Target="https://leismunicipais.com.br/a/rj/r/rio-de-janeiro/decreto/2015/4112/41112/decreto-n-41112-2015-dispoe-sobre-alteracoes-de-itinerarios-do-servico-de-transporte-publico-local-stpl-na-ap3" TargetMode="External"/><Relationship Id="rId7" Type="http://schemas.openxmlformats.org/officeDocument/2006/relationships/hyperlink" Target="https://leismunicipais.com.br/a/rj/r/rio-de-janeiro/decreto/2015/4088/40876/decreto-n-40876-2015-dispoe-sobre-alteracoes-de-itinerarios-do-servico-de-transporte-publico-local-stpl-na-ap3-e-ap4" TargetMode="External"/><Relationship Id="rId8" Type="http://schemas.openxmlformats.org/officeDocument/2006/relationships/hyperlink" Target="https://leismunicipais.com.br/a/rj/r/rio-de-janeiro/decreto/2015/4112/41112/decreto-n-41112-2015-dispoe-sobre-alteracoes-de-itinerarios-do-servico-de-transporte-publico-local-stpl-na-ap3" TargetMode="External"/><Relationship Id="rId9" Type="http://schemas.openxmlformats.org/officeDocument/2006/relationships/hyperlink" Target="https://leismunicipais.com.br/a/rj/r/rio-de-janeiro/decreto/2015/4112/41112/decreto-n-41112-2015-dispoe-sobre-alteracoes-de-itinerarios-do-servico-de-transporte-publico-local-stpl-na-ap3" TargetMode="External"/><Relationship Id="rId10" Type="http://schemas.openxmlformats.org/officeDocument/2006/relationships/hyperlink" Target="https://leismunicipais.com.br/a/rj/r/rio-de-janeiro/decreto/2015/4088/40876/decreto-n-40876-2015-dispoe-sobre-alteracoes-de-itinerarios-do-servico-de-transporte-publico-local-stpl-na-ap3-e-ap4" TargetMode="External"/><Relationship Id="rId11" Type="http://schemas.openxmlformats.org/officeDocument/2006/relationships/hyperlink" Target="https://leismunicipais.com.br/a/rj/r/rio-de-janeiro/decreto/2015/4088/40876/decreto-n-40876-2015-dispoe-sobre-alteracoes-de-itinerarios-do-servico-de-transporte-publico-local-stpl-na-ap3-e-ap4" TargetMode="External"/><Relationship Id="rId12" Type="http://schemas.openxmlformats.org/officeDocument/2006/relationships/hyperlink" Target="https://leismunicipais.com.br/a/rj/r/rio-de-janeiro/decreto/2015/4088/40876/decreto-n-40876-2015-dispoe-sobre-alteracoes-de-itinerarios-do-servico-de-transporte-publico-local-stpl-na-ap3-e-ap4" TargetMode="External"/><Relationship Id="rId13" Type="http://schemas.openxmlformats.org/officeDocument/2006/relationships/hyperlink" Target="https://leismunicipais.com.br/a/rj/r/rio-de-janeiro/decreto/2015/4088/40876/decreto-n-40876-2015-dispoe-sobre-alteracoes-de-itinerarios-do-servico-de-transporte-publico-local-stpl-na-ap3-e-ap4" TargetMode="External"/><Relationship Id="rId14" Type="http://schemas.openxmlformats.org/officeDocument/2006/relationships/hyperlink" Target="https://leismunicipais.com.br/a/rj/r/rio-de-janeiro/decreto/2015/4088/40876/decreto-n-40876-2015-dispoe-sobre-alteracoes-de-itinerarios-do-servico-de-transporte-publico-local-stpl-na-ap3-e-ap4" TargetMode="External"/><Relationship Id="rId15" Type="http://schemas.openxmlformats.org/officeDocument/2006/relationships/hyperlink" Target="https://leismunicipais.com.br/a/rj/r/rio-de-janeiro/decreto/2015/4112/41112/decreto-n-41112-2015-dispoe-sobre-alteracoes-de-itinerarios-do-servico-de-transporte-publico-local-stpl-na-ap3" TargetMode="External"/><Relationship Id="rId16" Type="http://schemas.openxmlformats.org/officeDocument/2006/relationships/hyperlink" Target="https://leismunicipais.com.br/a/rj/r/rio-de-janeiro/decreto/2015/4088/40876/decreto-n-40876-2015-dispoe-sobre-alteracoes-de-itinerarios-do-servico-de-transporte-publico-local-stpl-na-ap3-e-ap4" TargetMode="External"/><Relationship Id="rId17" Type="http://schemas.openxmlformats.org/officeDocument/2006/relationships/hyperlink" Target="https://leismunicipais.com.br/a/rj/r/rio-de-janeiro/decreto/2015/4088/40876/decreto-n-40876-2015-dispoe-sobre-alteracoes-de-itinerarios-do-servico-de-transporte-publico-local-stpl-na-ap3-e-ap4" TargetMode="External"/><Relationship Id="rId18" Type="http://schemas.openxmlformats.org/officeDocument/2006/relationships/hyperlink" Target="https://leismunicipais.com.br/a/rj/r/rio-de-janeiro/decreto/2015/4088/40876/decreto-n-40876-2015-dispoe-sobre-alteracoes-de-itinerarios-do-servico-de-transporte-publico-local-stpl-na-ap3-e-ap4" TargetMode="External"/><Relationship Id="rId19" Type="http://schemas.openxmlformats.org/officeDocument/2006/relationships/hyperlink" Target="https://leismunicipais.com.br/a/rj/r/rio-de-janeiro/decreto/2015/4112/41112/decreto-n-41112-2015-dispoe-sobre-alteracoes-de-itinerarios-do-servico-de-transporte-publico-local-stpl-na-ap3" TargetMode="External"/><Relationship Id="rId20" Type="http://schemas.openxmlformats.org/officeDocument/2006/relationships/hyperlink" Target="https://leismunicipais.com.br/a/rj/r/rio-de-janeiro/decreto/2015/4112/41112/decreto-n-41112-2015-dispoe-sobre-alteracoes-de-itinerarios-do-servico-de-transporte-publico-local-stpl-na-ap3" TargetMode="External"/><Relationship Id="rId21" Type="http://schemas.openxmlformats.org/officeDocument/2006/relationships/hyperlink" Target="https://leismunicipais.com.br/a/rj/r/rio-de-janeiro/decreto/2015/4112/41112/decreto-n-41112-2015-dispoe-sobre-alteracoes-de-itinerarios-do-servico-de-transporte-publico-local-stpl-na-ap3" TargetMode="External"/><Relationship Id="rId22" Type="http://schemas.openxmlformats.org/officeDocument/2006/relationships/hyperlink" Target="https://leismunicipais.com.br/a/rj/r/rio-de-janeiro/decreto/2015/4112/41112/decreto-n-41112-2015-dispoe-sobre-alteracoes-de-itinerarios-do-servico-de-transporte-publico-local-stpl-na-ap3" TargetMode="External"/><Relationship Id="rId23" Type="http://schemas.openxmlformats.org/officeDocument/2006/relationships/hyperlink" Target="https://leismunicipais.com.br/a/rj/r/rio-de-janeiro/decreto/2015/4112/41112/decreto-n-41112-2015-dispoe-sobre-alteracoes-de-itinerarios-do-servico-de-transporte-publico-local-stpl-na-ap3" TargetMode="External"/><Relationship Id="rId24" Type="http://schemas.openxmlformats.org/officeDocument/2006/relationships/hyperlink" Target="https://leismunicipais.com.br/a1/rj/r/rio-de-janeiro/decreto/2016/4230/42304/decreto-n-42304-2016-dispoe-sobre-alteracoes-de-itinerarios-do-servico-de-transporte-publico-local-stpl-na-ap-3?r=p" TargetMode="External"/><Relationship Id="rId25" Type="http://schemas.openxmlformats.org/officeDocument/2006/relationships/hyperlink" Target="https://leismunicipais.com.br/a1/rj/r/rio-de-janeiro/decreto/2016/4230/42304/decreto-n-42304-2016-dispoe-sobre-alteracoes-de-itinerarios-do-servico-de-transporte-publico-local-stpl-na-ap-3?r=p" TargetMode="External"/><Relationship Id="rId26" Type="http://schemas.openxmlformats.org/officeDocument/2006/relationships/hyperlink" Target="https://leismunicipais.com.br/a1/rj/r/rio-de-janeiro/decreto/2016/4230/42304/decreto-n-42304-2016-dispoe-sobre-alteracoes-de-itinerarios-do-servico-de-transporte-publico-local-stpl-na-ap-3?r=p" TargetMode="External"/><Relationship Id="rId27" Type="http://schemas.openxmlformats.org/officeDocument/2006/relationships/hyperlink" Target="https://leismunicipais.com.br/a1/rj/r/rio-de-janeiro/decreto/2016/4230/42304/decreto-n-42304-2016-dispoe-sobre-alteracoes-de-itinerarios-do-servico-de-transporte-publico-local-stpl-na-ap-3?r=p" TargetMode="External"/><Relationship Id="rId28" Type="http://schemas.openxmlformats.org/officeDocument/2006/relationships/hyperlink" Target="https://leismunicipais.com.br/a1/rj/r/rio-de-janeiro/decreto/2016/4230/42304/decreto-n-42304-2016-dispoe-sobre-alteracoes-de-itinerarios-do-servico-de-transporte-publico-local-stpl-na-ap-3?r=p" TargetMode="External"/><Relationship Id="rId29" Type="http://schemas.openxmlformats.org/officeDocument/2006/relationships/hyperlink" Target="https://leismunicipais.com.br/a1/rj/r/rio-de-janeiro/decreto/2016/4230/42304/decreto-n-42304-2016-dispoe-sobre-alteracoes-de-itinerarios-do-servico-de-transporte-publico-local-stpl-na-ap-3?r=p" TargetMode="External"/><Relationship Id="rId30" Type="http://schemas.openxmlformats.org/officeDocument/2006/relationships/hyperlink" Target="https://leismunicipais.com.br/a1/rj/r/rio-de-janeiro/decreto/2016/4230/42304/decreto-n-42304-2016-dispoe-sobre-alteracoes-de-itinerarios-do-servico-de-transporte-publico-local-stpl-na-ap-3?r=p" TargetMode="External"/><Relationship Id="rId31" Type="http://schemas.openxmlformats.org/officeDocument/2006/relationships/hyperlink" Target="https://leismunicipais.com.br/a1/rj/r/rio-de-janeiro/decreto/2016/4230/42304/decreto-n-42304-2016-dispoe-sobre-alteracoes-de-itinerarios-do-servico-de-transporte-publico-local-stpl-na-ap-3?r=p" TargetMode="External"/><Relationship Id="rId32" Type="http://schemas.openxmlformats.org/officeDocument/2006/relationships/hyperlink" Target="https://leismunicipais.com.br/a1/rj/r/rio-de-janeiro/decreto/2016/4230/42304/decreto-n-42304-2016-dispoe-sobre-alteracoes-de-itinerarios-do-servico-de-transporte-publico-local-stpl-na-ap-3?r=p" TargetMode="External"/><Relationship Id="rId33" Type="http://schemas.openxmlformats.org/officeDocument/2006/relationships/hyperlink" Target="https://leismunicipais.com.br/a1/rj/r/rio-de-janeiro/decreto/2016/4230/42304/decreto-n-42304-2016-dispoe-sobre-alteracoes-de-itinerarios-do-servico-de-transporte-publico-local-stpl-na-ap-3?r=p" TargetMode="External"/><Relationship Id="rId34" Type="http://schemas.openxmlformats.org/officeDocument/2006/relationships/hyperlink" Target="https://leismunicipais.com.br/a/rj/r/rio-de-janeiro/decreto/2015/4112/41112/decreto-n-41112-2015-dispoe-sobre-alteracoes-de-itinerarios-do-servico-de-transporte-publico-local-stpl-na-ap3" TargetMode="External"/><Relationship Id="rId35" Type="http://schemas.openxmlformats.org/officeDocument/2006/relationships/hyperlink" Target="https://leismunicipais.com.br/a/rj/r/rio-de-janeiro/decreto/2015/4112/41112/decreto-n-41112-2015-dispoe-sobre-alteracoes-de-itinerarios-do-servico-de-transporte-publico-local-stpl-na-ap3" TargetMode="External"/><Relationship Id="rId36" Type="http://schemas.openxmlformats.org/officeDocument/2006/relationships/hyperlink" Target="https://leismunicipais.com.br/a/rj/r/rio-de-janeiro/decreto/2015/4112/41112/decreto-n-41112-2015-dispoe-sobre-alteracoes-de-itinerarios-do-servico-de-transporte-publico-local-stpl-na-ap3" TargetMode="External"/><Relationship Id="rId37" Type="http://schemas.openxmlformats.org/officeDocument/2006/relationships/hyperlink" Target="https://leismunicipais.com.br/a1/rj/r/rio-de-janeiro/decreto/2015/4035/40355/decreto-n-40355-2015-dispoe-sobre-alteracoes-de-itinerarios-do-servico-de-transporte-publico-local-stpl-na-ap-4" TargetMode="External"/><Relationship Id="rId38" Type="http://schemas.openxmlformats.org/officeDocument/2006/relationships/hyperlink" Target="https://leismunicipais.com.br/a/rj/r/rio-de-janeiro/decreto/2015/4088/40876/decreto-n-40876-2015-dispoe-sobre-alteracoes-de-itinerarios-do-servico-de-transporte-publico-local-stpl-na-ap3-e-ap4" TargetMode="External"/><Relationship Id="rId39" Type="http://schemas.openxmlformats.org/officeDocument/2006/relationships/hyperlink" Target="https://leismunicipais.com.br/a/rj/r/rio-de-janeiro/decreto/2015/4088/40876/decreto-n-40876-2015-dispoe-sobre-alteracoes-de-itinerarios-do-servico-de-transporte-publico-local-stpl-na-ap3-e-ap4" TargetMode="External"/><Relationship Id="rId40" Type="http://schemas.openxmlformats.org/officeDocument/2006/relationships/hyperlink" Target="https://leismunicipais.com.br/a/rj/r/rio-de-janeiro/decreto/2015/4088/40876/decreto-n-40876-2015-dispoe-sobre-alteracoes-de-itinerarios-do-servico-de-transporte-publico-local-stpl-na-ap3-e-ap4" TargetMode="External"/><Relationship Id="rId41" Type="http://schemas.openxmlformats.org/officeDocument/2006/relationships/hyperlink" Target="https://www.legisweb.com.br/legislacao/?id=421245" TargetMode="External"/><Relationship Id="rId42" Type="http://schemas.openxmlformats.org/officeDocument/2006/relationships/hyperlink" Target="https://www.legisweb.com.br/legislacao/?id=421245" TargetMode="External"/><Relationship Id="rId43" Type="http://schemas.openxmlformats.org/officeDocument/2006/relationships/hyperlink" Target="https://www.legisweb.com.br/legislacao/?id=421245" TargetMode="External"/><Relationship Id="rId44" Type="http://schemas.openxmlformats.org/officeDocument/2006/relationships/hyperlink" Target="https://leismunicipais.com.br/a1/rj/r/rio-de-janeiro/decreto/2013/3812/38117/decreto-n-38117-2013-dispoe-sobre-alteracoes-de-itinerarios-do-servico-de-transporte-publico-local-stpl-na-ap4" TargetMode="External"/><Relationship Id="rId45" Type="http://schemas.openxmlformats.org/officeDocument/2006/relationships/hyperlink" Target="https://leismunicipais.com.br/a1/rj/r/rio-de-janeiro/decreto/2015/4035/40355/decreto-n-40355-2015-dispoe-sobre-alteracoes-de-itinerarios-do-servico-de-transporte-publico-local-stpl-na-ap-4" TargetMode="External"/><Relationship Id="rId46" Type="http://schemas.openxmlformats.org/officeDocument/2006/relationships/hyperlink" Target="https://leismunicipais.com.br/a1/rj/r/rio-de-janeiro/decreto/2015/4035/40355/decreto-n-40355-2015-dispoe-sobre-alteracoes-de-itinerarios-do-servico-de-transporte-publico-local-stpl-na-ap-4" TargetMode="External"/><Relationship Id="rId47" Type="http://schemas.openxmlformats.org/officeDocument/2006/relationships/hyperlink" Target="https://leismunicipais.com.br/a1/rj/r/rio-de-janeiro/decreto/2013/3812/38117/decreto-n-38117-2013-dispoe-sobre-alteracoes-de-itinerarios-do-servico-de-transporte-publico-local-stpl-na-ap4" TargetMode="External"/><Relationship Id="rId48" Type="http://schemas.openxmlformats.org/officeDocument/2006/relationships/hyperlink" Target="https://www.legisweb.com.br/legislacao/?id=421245" TargetMode="External"/><Relationship Id="rId49" Type="http://schemas.openxmlformats.org/officeDocument/2006/relationships/hyperlink" Target="https://www.legisweb.com.br/legislacao/?id=421245" TargetMode="External"/><Relationship Id="rId50" Type="http://schemas.openxmlformats.org/officeDocument/2006/relationships/hyperlink" Target="https://leismunicipais.com.br/a/rj/r/rio-de-janeiro/decreto/2015/4088/40876/decreto-n-40876-2015-dispoe-sobre-alteracoes-de-itinerarios-do-servico-de-transporte-publico-local-stpl-na-ap3-e-ap4" TargetMode="External"/><Relationship Id="rId51" Type="http://schemas.openxmlformats.org/officeDocument/2006/relationships/hyperlink" Target="https://leismunicipais.com.br/a/rj/r/rio-de-janeiro/decreto/2015/4088/40876/decreto-n-40876-2015-dispoe-sobre-alteracoes-de-itinerarios-do-servico-de-transporte-publico-local-stpl-na-ap3-e-ap4" TargetMode="External"/><Relationship Id="rId52" Type="http://schemas.openxmlformats.org/officeDocument/2006/relationships/hyperlink" Target="https://leismunicipais.com.br/a/rj/r/rio-de-janeiro/decreto/2015/4088/40876/decreto-n-40876-2015-dispoe-sobre-alteracoes-de-itinerarios-do-servico-de-transporte-publico-local-stpl-na-ap3-e-ap4" TargetMode="External"/><Relationship Id="rId53" Type="http://schemas.openxmlformats.org/officeDocument/2006/relationships/hyperlink" Target="https://leismunicipais.com.br/a/rj/r/rio-de-janeiro/decreto/2015/4088/40876/decreto-n-40876-2015-dispoe-sobre-alteracoes-de-itinerarios-do-servico-de-transporte-publico-local-stpl-na-ap3-e-ap4" TargetMode="External"/><Relationship Id="rId54" Type="http://schemas.openxmlformats.org/officeDocument/2006/relationships/hyperlink" Target="https://leismunicipais.com.br/a/rj/r/rio-de-janeiro/decreto/2015/4088/40876/decreto-n-40876-2015-dispoe-sobre-alteracoes-de-itinerarios-do-servico-de-transporte-publico-local-stpl-na-ap3-e-ap4" TargetMode="External"/><Relationship Id="rId55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60"/>
  <sheetViews>
    <sheetView showFormulas="false" showGridLines="false" showRowColHeaders="true" showZeros="true" rightToLeft="false" tabSelected="true" showOutlineSymbols="true" defaultGridColor="true" view="normal" topLeftCell="A1" colorId="64" zoomScale="55" zoomScaleNormal="55" zoomScalePageLayoutView="100" workbookViewId="0">
      <pane xSplit="0" ySplit="1" topLeftCell="F2" activePane="bottomLeft" state="frozen"/>
      <selection pane="topLeft" activeCell="A1" activeCellId="0" sqref="A1"/>
      <selection pane="bottomLeft" activeCell="A1" activeCellId="0" sqref="A1"/>
    </sheetView>
  </sheetViews>
  <sheetFormatPr defaultColWidth="14.4453125" defaultRowHeight="15" zeroHeight="true" outlineLevelRow="0" outlineLevelCol="0"/>
  <cols>
    <col collapsed="false" customWidth="true" hidden="false" outlineLevel="0" max="3" min="3" style="0" width="10.58"/>
    <col collapsed="false" customWidth="true" hidden="false" outlineLevel="0" max="4" min="4" style="0" width="15.87"/>
    <col collapsed="false" customWidth="true" hidden="false" outlineLevel="0" max="5" min="5" style="0" width="67.28"/>
    <col collapsed="false" customWidth="true" hidden="false" outlineLevel="0" max="6" min="6" style="0" width="19.57"/>
    <col collapsed="false" customWidth="true" hidden="false" outlineLevel="0" max="7" min="7" style="0" width="20.86"/>
    <col collapsed="false" customWidth="false" hidden="true" outlineLevel="0" max="1013" min="10" style="0" width="14.43"/>
    <col collapsed="false" customWidth="true" hidden="true" outlineLevel="0" max="1024" min="1014" style="0" width="11.52"/>
  </cols>
  <sheetData>
    <row r="1" customFormat="false" ht="46.5" hidden="false" customHeight="tru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2</v>
      </c>
    </row>
    <row r="2" customFormat="false" ht="28.5" hidden="false" customHeight="true" outlineLevel="0" collapsed="false">
      <c r="A2" s="4" t="s">
        <v>8</v>
      </c>
      <c r="B2" s="5" t="s">
        <v>9</v>
      </c>
      <c r="C2" s="5" t="n">
        <v>2012</v>
      </c>
      <c r="D2" s="6" t="n">
        <v>44198</v>
      </c>
      <c r="E2" s="7" t="s">
        <v>10</v>
      </c>
      <c r="F2" s="8" t="n">
        <v>30</v>
      </c>
      <c r="G2" s="5" t="s">
        <v>11</v>
      </c>
      <c r="H2" s="5" t="s">
        <v>11</v>
      </c>
      <c r="I2" s="5" t="s">
        <v>11</v>
      </c>
    </row>
    <row r="3" customFormat="false" ht="28.5" hidden="false" customHeight="true" outlineLevel="0" collapsed="false">
      <c r="A3" s="9" t="s">
        <v>12</v>
      </c>
      <c r="B3" s="10" t="s">
        <v>9</v>
      </c>
      <c r="C3" s="10" t="n">
        <v>2012</v>
      </c>
      <c r="D3" s="11" t="n">
        <v>44198</v>
      </c>
      <c r="E3" s="12" t="s">
        <v>13</v>
      </c>
      <c r="F3" s="13" t="n">
        <v>36</v>
      </c>
      <c r="G3" s="10" t="s">
        <v>11</v>
      </c>
      <c r="H3" s="10" t="s">
        <v>11</v>
      </c>
      <c r="I3" s="10" t="s">
        <v>11</v>
      </c>
    </row>
    <row r="4" customFormat="false" ht="28.5" hidden="false" customHeight="true" outlineLevel="0" collapsed="false">
      <c r="A4" s="14" t="s">
        <v>14</v>
      </c>
      <c r="B4" s="15" t="s">
        <v>15</v>
      </c>
      <c r="C4" s="15" t="n">
        <v>2012</v>
      </c>
      <c r="D4" s="16" t="n">
        <v>44199</v>
      </c>
      <c r="E4" s="17" t="s">
        <v>16</v>
      </c>
      <c r="F4" s="18" t="n">
        <v>16</v>
      </c>
      <c r="G4" s="19" t="n">
        <v>42317</v>
      </c>
      <c r="H4" s="20" t="n">
        <v>40876</v>
      </c>
      <c r="I4" s="21" t="n">
        <v>2015</v>
      </c>
    </row>
    <row r="5" customFormat="false" ht="28.5" hidden="false" customHeight="true" outlineLevel="0" collapsed="false">
      <c r="A5" s="4" t="s">
        <v>17</v>
      </c>
      <c r="B5" s="5" t="s">
        <v>15</v>
      </c>
      <c r="C5" s="5" t="n">
        <v>2012</v>
      </c>
      <c r="D5" s="6" t="n">
        <v>44199</v>
      </c>
      <c r="E5" s="7" t="s">
        <v>18</v>
      </c>
      <c r="F5" s="8" t="n">
        <v>32</v>
      </c>
      <c r="G5" s="22" t="n">
        <v>42317</v>
      </c>
      <c r="H5" s="20" t="n">
        <v>40876</v>
      </c>
      <c r="I5" s="23" t="n">
        <v>2015</v>
      </c>
    </row>
    <row r="6" customFormat="false" ht="28.5" hidden="false" customHeight="true" outlineLevel="0" collapsed="false">
      <c r="A6" s="4" t="s">
        <v>19</v>
      </c>
      <c r="B6" s="5" t="s">
        <v>15</v>
      </c>
      <c r="C6" s="5" t="n">
        <v>2012</v>
      </c>
      <c r="D6" s="6" t="n">
        <v>44199</v>
      </c>
      <c r="E6" s="7" t="s">
        <v>20</v>
      </c>
      <c r="F6" s="8" t="n">
        <v>12</v>
      </c>
      <c r="G6" s="24" t="n">
        <v>42348</v>
      </c>
      <c r="H6" s="25" t="n">
        <v>41112</v>
      </c>
      <c r="I6" s="23" t="n">
        <v>2015</v>
      </c>
    </row>
    <row r="7" customFormat="false" ht="28.5" hidden="false" customHeight="true" outlineLevel="0" collapsed="false">
      <c r="A7" s="4" t="s">
        <v>21</v>
      </c>
      <c r="B7" s="5" t="s">
        <v>15</v>
      </c>
      <c r="C7" s="5" t="n">
        <v>2012</v>
      </c>
      <c r="D7" s="6" t="n">
        <v>44199</v>
      </c>
      <c r="E7" s="7" t="s">
        <v>22</v>
      </c>
      <c r="F7" s="8" t="n">
        <v>14</v>
      </c>
      <c r="G7" s="22" t="n">
        <v>42317</v>
      </c>
      <c r="H7" s="20" t="n">
        <v>40876</v>
      </c>
      <c r="I7" s="23" t="n">
        <v>2015</v>
      </c>
    </row>
    <row r="8" customFormat="false" ht="28.5" hidden="false" customHeight="true" outlineLevel="0" collapsed="false">
      <c r="A8" s="4" t="s">
        <v>23</v>
      </c>
      <c r="B8" s="5" t="s">
        <v>15</v>
      </c>
      <c r="C8" s="5" t="n">
        <v>2012</v>
      </c>
      <c r="D8" s="6" t="n">
        <v>44199</v>
      </c>
      <c r="E8" s="7" t="s">
        <v>24</v>
      </c>
      <c r="F8" s="8" t="n">
        <v>36</v>
      </c>
      <c r="G8" s="24" t="n">
        <v>42348</v>
      </c>
      <c r="H8" s="25" t="n">
        <v>41112</v>
      </c>
      <c r="I8" s="23" t="n">
        <v>2015</v>
      </c>
    </row>
    <row r="9" customFormat="false" ht="28.5" hidden="false" customHeight="true" outlineLevel="0" collapsed="false">
      <c r="A9" s="4" t="s">
        <v>25</v>
      </c>
      <c r="B9" s="5" t="s">
        <v>15</v>
      </c>
      <c r="C9" s="5" t="n">
        <v>2012</v>
      </c>
      <c r="D9" s="6" t="n">
        <v>44199</v>
      </c>
      <c r="E9" s="7" t="s">
        <v>26</v>
      </c>
      <c r="F9" s="8" t="n">
        <v>10</v>
      </c>
      <c r="G9" s="24" t="n">
        <v>42348</v>
      </c>
      <c r="H9" s="25" t="n">
        <v>41112</v>
      </c>
      <c r="I9" s="23" t="n">
        <v>2015</v>
      </c>
    </row>
    <row r="10" customFormat="false" ht="28.5" hidden="false" customHeight="true" outlineLevel="0" collapsed="false">
      <c r="A10" s="4" t="s">
        <v>27</v>
      </c>
      <c r="B10" s="5" t="s">
        <v>15</v>
      </c>
      <c r="C10" s="5" t="n">
        <v>2012</v>
      </c>
      <c r="D10" s="6" t="n">
        <v>44199</v>
      </c>
      <c r="E10" s="7" t="s">
        <v>28</v>
      </c>
      <c r="F10" s="8" t="n">
        <v>18</v>
      </c>
      <c r="G10" s="22" t="n">
        <v>42317</v>
      </c>
      <c r="H10" s="20" t="n">
        <v>40876</v>
      </c>
      <c r="I10" s="23" t="n">
        <v>2015</v>
      </c>
    </row>
    <row r="11" customFormat="false" ht="28.5" hidden="false" customHeight="true" outlineLevel="0" collapsed="false">
      <c r="A11" s="9" t="s">
        <v>29</v>
      </c>
      <c r="B11" s="10" t="s">
        <v>15</v>
      </c>
      <c r="C11" s="10" t="n">
        <v>2012</v>
      </c>
      <c r="D11" s="11" t="n">
        <v>44199</v>
      </c>
      <c r="E11" s="12" t="s">
        <v>30</v>
      </c>
      <c r="F11" s="13" t="n">
        <v>40</v>
      </c>
      <c r="G11" s="26" t="n">
        <v>42348</v>
      </c>
      <c r="H11" s="27" t="n">
        <v>41112</v>
      </c>
      <c r="I11" s="28" t="n">
        <v>2015</v>
      </c>
    </row>
    <row r="12" customFormat="false" ht="28.5" hidden="false" customHeight="true" outlineLevel="0" collapsed="false">
      <c r="A12" s="14" t="s">
        <v>31</v>
      </c>
      <c r="B12" s="15" t="s">
        <v>32</v>
      </c>
      <c r="C12" s="15" t="n">
        <v>2012</v>
      </c>
      <c r="D12" s="16" t="n">
        <v>44230</v>
      </c>
      <c r="E12" s="17" t="s">
        <v>33</v>
      </c>
      <c r="F12" s="18" t="n">
        <v>12</v>
      </c>
      <c r="G12" s="29" t="n">
        <v>42348</v>
      </c>
      <c r="H12" s="30" t="n">
        <v>41112</v>
      </c>
      <c r="I12" s="21" t="n">
        <v>2015</v>
      </c>
    </row>
    <row r="13" customFormat="false" ht="28.5" hidden="false" customHeight="true" outlineLevel="0" collapsed="false">
      <c r="A13" s="4" t="s">
        <v>34</v>
      </c>
      <c r="B13" s="5" t="s">
        <v>32</v>
      </c>
      <c r="C13" s="5" t="n">
        <v>2012</v>
      </c>
      <c r="D13" s="6" t="n">
        <v>44230</v>
      </c>
      <c r="E13" s="7" t="s">
        <v>35</v>
      </c>
      <c r="F13" s="31" t="n">
        <v>22</v>
      </c>
      <c r="G13" s="22" t="n">
        <v>42317</v>
      </c>
      <c r="H13" s="20" t="n">
        <v>40876</v>
      </c>
      <c r="I13" s="23" t="n">
        <v>2015</v>
      </c>
    </row>
    <row r="14" customFormat="false" ht="28.5" hidden="false" customHeight="true" outlineLevel="0" collapsed="false">
      <c r="A14" s="4" t="s">
        <v>36</v>
      </c>
      <c r="B14" s="5" t="s">
        <v>32</v>
      </c>
      <c r="C14" s="5" t="n">
        <v>2012</v>
      </c>
      <c r="D14" s="6" t="n">
        <v>44230</v>
      </c>
      <c r="E14" s="7" t="s">
        <v>37</v>
      </c>
      <c r="F14" s="8" t="n">
        <v>14</v>
      </c>
      <c r="G14" s="22" t="n">
        <v>42317</v>
      </c>
      <c r="H14" s="20" t="n">
        <v>40876</v>
      </c>
      <c r="I14" s="23" t="n">
        <v>2015</v>
      </c>
    </row>
    <row r="15" customFormat="false" ht="28.5" hidden="false" customHeight="true" outlineLevel="0" collapsed="false">
      <c r="A15" s="4" t="s">
        <v>38</v>
      </c>
      <c r="B15" s="5" t="s">
        <v>32</v>
      </c>
      <c r="C15" s="5" t="n">
        <v>2012</v>
      </c>
      <c r="D15" s="6" t="n">
        <v>44230</v>
      </c>
      <c r="E15" s="7" t="s">
        <v>39</v>
      </c>
      <c r="F15" s="8" t="n">
        <v>16</v>
      </c>
      <c r="G15" s="22" t="n">
        <v>42317</v>
      </c>
      <c r="H15" s="20" t="n">
        <v>40876</v>
      </c>
      <c r="I15" s="23" t="n">
        <v>2015</v>
      </c>
    </row>
    <row r="16" customFormat="false" ht="28.5" hidden="false" customHeight="true" outlineLevel="0" collapsed="false">
      <c r="A16" s="4" t="s">
        <v>40</v>
      </c>
      <c r="B16" s="5" t="s">
        <v>32</v>
      </c>
      <c r="C16" s="5" t="n">
        <v>2012</v>
      </c>
      <c r="D16" s="6" t="n">
        <v>44230</v>
      </c>
      <c r="E16" s="7" t="s">
        <v>41</v>
      </c>
      <c r="F16" s="8" t="n">
        <v>20</v>
      </c>
      <c r="G16" s="22" t="n">
        <v>42317</v>
      </c>
      <c r="H16" s="20" t="n">
        <v>40876</v>
      </c>
      <c r="I16" s="23" t="n">
        <v>2015</v>
      </c>
    </row>
    <row r="17" customFormat="false" ht="28.5" hidden="false" customHeight="true" outlineLevel="0" collapsed="false">
      <c r="A17" s="4" t="s">
        <v>42</v>
      </c>
      <c r="B17" s="5" t="s">
        <v>32</v>
      </c>
      <c r="C17" s="5" t="n">
        <v>2012</v>
      </c>
      <c r="D17" s="6" t="n">
        <v>44230</v>
      </c>
      <c r="E17" s="7" t="s">
        <v>43</v>
      </c>
      <c r="F17" s="8" t="n">
        <v>18</v>
      </c>
      <c r="G17" s="22" t="n">
        <v>42317</v>
      </c>
      <c r="H17" s="20" t="n">
        <v>40876</v>
      </c>
      <c r="I17" s="23" t="n">
        <v>2015</v>
      </c>
    </row>
    <row r="18" customFormat="false" ht="28.5" hidden="false" customHeight="true" outlineLevel="0" collapsed="false">
      <c r="A18" s="4" t="s">
        <v>44</v>
      </c>
      <c r="B18" s="5" t="s">
        <v>32</v>
      </c>
      <c r="C18" s="5" t="n">
        <v>2012</v>
      </c>
      <c r="D18" s="6" t="n">
        <v>44230</v>
      </c>
      <c r="E18" s="7" t="s">
        <v>45</v>
      </c>
      <c r="F18" s="8" t="n">
        <v>10</v>
      </c>
      <c r="G18" s="24" t="n">
        <v>42348</v>
      </c>
      <c r="H18" s="25" t="n">
        <v>41112</v>
      </c>
      <c r="I18" s="23" t="n">
        <v>2015</v>
      </c>
    </row>
    <row r="19" customFormat="false" ht="28.5" hidden="false" customHeight="true" outlineLevel="0" collapsed="false">
      <c r="A19" s="4" t="s">
        <v>46</v>
      </c>
      <c r="B19" s="5" t="s">
        <v>32</v>
      </c>
      <c r="C19" s="5" t="n">
        <v>2012</v>
      </c>
      <c r="D19" s="6" t="n">
        <v>44230</v>
      </c>
      <c r="E19" s="7" t="s">
        <v>47</v>
      </c>
      <c r="F19" s="8" t="n">
        <v>24</v>
      </c>
      <c r="G19" s="22" t="n">
        <v>42317</v>
      </c>
      <c r="H19" s="20" t="n">
        <v>40876</v>
      </c>
      <c r="I19" s="23" t="n">
        <v>2015</v>
      </c>
    </row>
    <row r="20" customFormat="false" ht="28.5" hidden="false" customHeight="true" outlineLevel="0" collapsed="false">
      <c r="A20" s="4" t="s">
        <v>48</v>
      </c>
      <c r="B20" s="5" t="s">
        <v>32</v>
      </c>
      <c r="C20" s="5" t="n">
        <v>2012</v>
      </c>
      <c r="D20" s="6" t="n">
        <v>44230</v>
      </c>
      <c r="E20" s="7" t="s">
        <v>49</v>
      </c>
      <c r="F20" s="8" t="n">
        <v>24</v>
      </c>
      <c r="G20" s="22" t="n">
        <v>42317</v>
      </c>
      <c r="H20" s="20" t="n">
        <v>40876</v>
      </c>
      <c r="I20" s="23" t="n">
        <v>2015</v>
      </c>
    </row>
    <row r="21" customFormat="false" ht="28.5" hidden="false" customHeight="true" outlineLevel="0" collapsed="false">
      <c r="A21" s="4" t="s">
        <v>50</v>
      </c>
      <c r="B21" s="5" t="s">
        <v>32</v>
      </c>
      <c r="C21" s="5" t="n">
        <v>2012</v>
      </c>
      <c r="D21" s="6" t="n">
        <v>44230</v>
      </c>
      <c r="E21" s="7" t="s">
        <v>51</v>
      </c>
      <c r="F21" s="8" t="n">
        <v>16</v>
      </c>
      <c r="G21" s="22" t="n">
        <v>42317</v>
      </c>
      <c r="H21" s="20" t="n">
        <v>40876</v>
      </c>
      <c r="I21" s="23" t="n">
        <v>2015</v>
      </c>
    </row>
    <row r="22" customFormat="false" ht="28.5" hidden="false" customHeight="true" outlineLevel="0" collapsed="false">
      <c r="A22" s="4" t="s">
        <v>52</v>
      </c>
      <c r="B22" s="5" t="s">
        <v>32</v>
      </c>
      <c r="C22" s="5" t="n">
        <v>2012</v>
      </c>
      <c r="D22" s="6" t="n">
        <v>44230</v>
      </c>
      <c r="E22" s="7" t="s">
        <v>53</v>
      </c>
      <c r="F22" s="8" t="n">
        <v>8</v>
      </c>
      <c r="G22" s="24" t="n">
        <v>42348</v>
      </c>
      <c r="H22" s="25" t="n">
        <v>41112</v>
      </c>
      <c r="I22" s="23" t="n">
        <v>2015</v>
      </c>
    </row>
    <row r="23" customFormat="false" ht="28.5" hidden="false" customHeight="true" outlineLevel="0" collapsed="false">
      <c r="A23" s="4" t="s">
        <v>54</v>
      </c>
      <c r="B23" s="5" t="s">
        <v>32</v>
      </c>
      <c r="C23" s="5" t="n">
        <v>2012</v>
      </c>
      <c r="D23" s="6" t="n">
        <v>44230</v>
      </c>
      <c r="E23" s="7" t="s">
        <v>55</v>
      </c>
      <c r="F23" s="8" t="n">
        <v>10</v>
      </c>
      <c r="G23" s="24" t="n">
        <v>42348</v>
      </c>
      <c r="H23" s="25" t="n">
        <v>41112</v>
      </c>
      <c r="I23" s="23" t="n">
        <v>2015</v>
      </c>
    </row>
    <row r="24" customFormat="false" ht="28.5" hidden="false" customHeight="true" outlineLevel="0" collapsed="false">
      <c r="A24" s="4" t="s">
        <v>56</v>
      </c>
      <c r="B24" s="5" t="s">
        <v>32</v>
      </c>
      <c r="C24" s="5" t="n">
        <v>2012</v>
      </c>
      <c r="D24" s="6" t="n">
        <v>44230</v>
      </c>
      <c r="E24" s="7" t="s">
        <v>57</v>
      </c>
      <c r="F24" s="8" t="n">
        <v>10</v>
      </c>
      <c r="G24" s="24" t="n">
        <v>42348</v>
      </c>
      <c r="H24" s="25" t="n">
        <v>41112</v>
      </c>
      <c r="I24" s="23" t="n">
        <v>2015</v>
      </c>
    </row>
    <row r="25" customFormat="false" ht="28.5" hidden="false" customHeight="true" outlineLevel="0" collapsed="false">
      <c r="A25" s="4" t="s">
        <v>58</v>
      </c>
      <c r="B25" s="5" t="s">
        <v>32</v>
      </c>
      <c r="C25" s="5" t="n">
        <v>2012</v>
      </c>
      <c r="D25" s="6" t="n">
        <v>44230</v>
      </c>
      <c r="E25" s="7" t="s">
        <v>59</v>
      </c>
      <c r="F25" s="8" t="n">
        <v>36</v>
      </c>
      <c r="G25" s="23" t="s">
        <v>11</v>
      </c>
      <c r="H25" s="23" t="s">
        <v>11</v>
      </c>
      <c r="I25" s="23" t="s">
        <v>11</v>
      </c>
    </row>
    <row r="26" customFormat="false" ht="28.5" hidden="false" customHeight="true" outlineLevel="0" collapsed="false">
      <c r="A26" s="4" t="s">
        <v>60</v>
      </c>
      <c r="B26" s="5" t="s">
        <v>32</v>
      </c>
      <c r="C26" s="5" t="n">
        <v>2012</v>
      </c>
      <c r="D26" s="6" t="n">
        <v>44230</v>
      </c>
      <c r="E26" s="7" t="s">
        <v>61</v>
      </c>
      <c r="F26" s="8" t="n">
        <v>28</v>
      </c>
      <c r="G26" s="23" t="s">
        <v>11</v>
      </c>
      <c r="H26" s="23" t="s">
        <v>11</v>
      </c>
      <c r="I26" s="23" t="s">
        <v>11</v>
      </c>
    </row>
    <row r="27" customFormat="false" ht="28.5" hidden="false" customHeight="true" outlineLevel="0" collapsed="false">
      <c r="A27" s="4" t="s">
        <v>62</v>
      </c>
      <c r="B27" s="5" t="s">
        <v>32</v>
      </c>
      <c r="C27" s="5" t="n">
        <v>2012</v>
      </c>
      <c r="D27" s="6" t="n">
        <v>44230</v>
      </c>
      <c r="E27" s="7" t="s">
        <v>63</v>
      </c>
      <c r="F27" s="8" t="n">
        <v>28</v>
      </c>
      <c r="G27" s="23" t="s">
        <v>11</v>
      </c>
      <c r="H27" s="23" t="s">
        <v>11</v>
      </c>
      <c r="I27" s="23" t="s">
        <v>11</v>
      </c>
    </row>
    <row r="28" customFormat="false" ht="28.5" hidden="false" customHeight="true" outlineLevel="0" collapsed="false">
      <c r="A28" s="4" t="s">
        <v>64</v>
      </c>
      <c r="B28" s="5" t="s">
        <v>32</v>
      </c>
      <c r="C28" s="5" t="n">
        <v>2012</v>
      </c>
      <c r="D28" s="6" t="n">
        <v>44230</v>
      </c>
      <c r="E28" s="7" t="s">
        <v>65</v>
      </c>
      <c r="F28" s="8" t="n">
        <v>32</v>
      </c>
      <c r="G28" s="23" t="s">
        <v>11</v>
      </c>
      <c r="H28" s="23" t="s">
        <v>11</v>
      </c>
      <c r="I28" s="23" t="s">
        <v>11</v>
      </c>
    </row>
    <row r="29" customFormat="false" ht="28.5" hidden="false" customHeight="true" outlineLevel="0" collapsed="false">
      <c r="A29" s="4" t="s">
        <v>66</v>
      </c>
      <c r="B29" s="5" t="s">
        <v>32</v>
      </c>
      <c r="C29" s="5" t="n">
        <v>2012</v>
      </c>
      <c r="D29" s="6" t="n">
        <v>44230</v>
      </c>
      <c r="E29" s="7" t="s">
        <v>67</v>
      </c>
      <c r="F29" s="8" t="n">
        <v>22</v>
      </c>
      <c r="G29" s="23" t="s">
        <v>11</v>
      </c>
      <c r="H29" s="23" t="s">
        <v>11</v>
      </c>
      <c r="I29" s="23" t="s">
        <v>11</v>
      </c>
    </row>
    <row r="30" customFormat="false" ht="28.5" hidden="false" customHeight="true" outlineLevel="0" collapsed="false">
      <c r="A30" s="4" t="s">
        <v>68</v>
      </c>
      <c r="B30" s="5" t="s">
        <v>32</v>
      </c>
      <c r="C30" s="5" t="n">
        <v>2012</v>
      </c>
      <c r="D30" s="6" t="n">
        <v>44230</v>
      </c>
      <c r="E30" s="7" t="s">
        <v>69</v>
      </c>
      <c r="F30" s="8" t="n">
        <v>20</v>
      </c>
      <c r="G30" s="23" t="s">
        <v>11</v>
      </c>
      <c r="H30" s="23" t="s">
        <v>11</v>
      </c>
      <c r="I30" s="23" t="s">
        <v>11</v>
      </c>
    </row>
    <row r="31" customFormat="false" ht="28.5" hidden="false" customHeight="true" outlineLevel="0" collapsed="false">
      <c r="A31" s="4" t="s">
        <v>70</v>
      </c>
      <c r="B31" s="5" t="s">
        <v>32</v>
      </c>
      <c r="C31" s="5" t="n">
        <v>2012</v>
      </c>
      <c r="D31" s="6" t="n">
        <v>44230</v>
      </c>
      <c r="E31" s="7" t="s">
        <v>71</v>
      </c>
      <c r="F31" s="8" t="n">
        <v>20</v>
      </c>
      <c r="G31" s="23" t="s">
        <v>11</v>
      </c>
      <c r="H31" s="23" t="s">
        <v>11</v>
      </c>
      <c r="I31" s="23" t="s">
        <v>11</v>
      </c>
    </row>
    <row r="32" customFormat="false" ht="28.5" hidden="false" customHeight="true" outlineLevel="0" collapsed="false">
      <c r="A32" s="4" t="s">
        <v>72</v>
      </c>
      <c r="B32" s="5" t="s">
        <v>32</v>
      </c>
      <c r="C32" s="5" t="n">
        <v>2012</v>
      </c>
      <c r="D32" s="6" t="n">
        <v>44230</v>
      </c>
      <c r="E32" s="7" t="s">
        <v>73</v>
      </c>
      <c r="F32" s="8" t="n">
        <v>22</v>
      </c>
      <c r="G32" s="23" t="s">
        <v>11</v>
      </c>
      <c r="H32" s="23" t="s">
        <v>11</v>
      </c>
      <c r="I32" s="23" t="s">
        <v>11</v>
      </c>
    </row>
    <row r="33" customFormat="false" ht="28.5" hidden="false" customHeight="true" outlineLevel="0" collapsed="false">
      <c r="A33" s="4" t="s">
        <v>74</v>
      </c>
      <c r="B33" s="5" t="s">
        <v>32</v>
      </c>
      <c r="C33" s="5" t="n">
        <v>2012</v>
      </c>
      <c r="D33" s="6" t="n">
        <v>44230</v>
      </c>
      <c r="E33" s="7" t="s">
        <v>75</v>
      </c>
      <c r="F33" s="8" t="n">
        <v>28</v>
      </c>
      <c r="G33" s="23" t="s">
        <v>11</v>
      </c>
      <c r="H33" s="23" t="s">
        <v>11</v>
      </c>
      <c r="I33" s="23" t="s">
        <v>11</v>
      </c>
    </row>
    <row r="34" customFormat="false" ht="28.5" hidden="false" customHeight="true" outlineLevel="0" collapsed="false">
      <c r="A34" s="4" t="s">
        <v>76</v>
      </c>
      <c r="B34" s="5" t="s">
        <v>32</v>
      </c>
      <c r="C34" s="5" t="n">
        <v>2012</v>
      </c>
      <c r="D34" s="6" t="n">
        <v>44230</v>
      </c>
      <c r="E34" s="7" t="s">
        <v>77</v>
      </c>
      <c r="F34" s="8" t="n">
        <v>30</v>
      </c>
      <c r="G34" s="23" t="s">
        <v>11</v>
      </c>
      <c r="H34" s="23" t="s">
        <v>11</v>
      </c>
      <c r="I34" s="23" t="s">
        <v>11</v>
      </c>
    </row>
    <row r="35" customFormat="false" ht="28.5" hidden="false" customHeight="true" outlineLevel="0" collapsed="false">
      <c r="A35" s="4" t="s">
        <v>78</v>
      </c>
      <c r="B35" s="5" t="s">
        <v>32</v>
      </c>
      <c r="C35" s="5" t="n">
        <v>2012</v>
      </c>
      <c r="D35" s="6" t="n">
        <v>44230</v>
      </c>
      <c r="E35" s="7" t="s">
        <v>79</v>
      </c>
      <c r="F35" s="8" t="n">
        <v>16</v>
      </c>
      <c r="G35" s="24" t="n">
        <v>42348</v>
      </c>
      <c r="H35" s="25" t="n">
        <v>41112</v>
      </c>
      <c r="I35" s="23" t="n">
        <v>2015</v>
      </c>
    </row>
    <row r="36" customFormat="false" ht="28.5" hidden="false" customHeight="true" outlineLevel="0" collapsed="false">
      <c r="A36" s="4" t="s">
        <v>80</v>
      </c>
      <c r="B36" s="5" t="s">
        <v>32</v>
      </c>
      <c r="C36" s="5" t="n">
        <v>2012</v>
      </c>
      <c r="D36" s="6" t="n">
        <v>44230</v>
      </c>
      <c r="E36" s="7" t="s">
        <v>81</v>
      </c>
      <c r="F36" s="8" t="n">
        <v>18</v>
      </c>
      <c r="G36" s="24" t="n">
        <v>42348</v>
      </c>
      <c r="H36" s="25" t="n">
        <v>41112</v>
      </c>
      <c r="I36" s="23" t="n">
        <v>2015</v>
      </c>
    </row>
    <row r="37" customFormat="false" ht="28.5" hidden="false" customHeight="true" outlineLevel="0" collapsed="false">
      <c r="A37" s="9" t="s">
        <v>82</v>
      </c>
      <c r="B37" s="10" t="s">
        <v>32</v>
      </c>
      <c r="C37" s="10" t="n">
        <v>2012</v>
      </c>
      <c r="D37" s="11" t="n">
        <v>44230</v>
      </c>
      <c r="E37" s="12" t="s">
        <v>83</v>
      </c>
      <c r="F37" s="13" t="n">
        <v>42</v>
      </c>
      <c r="G37" s="32" t="n">
        <v>42641</v>
      </c>
      <c r="H37" s="27" t="n">
        <v>42304</v>
      </c>
      <c r="I37" s="28" t="n">
        <v>2016</v>
      </c>
    </row>
    <row r="38" customFormat="false" ht="28.5" hidden="false" customHeight="true" outlineLevel="0" collapsed="false">
      <c r="A38" s="14" t="s">
        <v>84</v>
      </c>
      <c r="B38" s="15" t="s">
        <v>85</v>
      </c>
      <c r="C38" s="15" t="n">
        <v>2012</v>
      </c>
      <c r="D38" s="16" t="n">
        <v>44258</v>
      </c>
      <c r="E38" s="17" t="s">
        <v>86</v>
      </c>
      <c r="F38" s="33" t="n">
        <v>12</v>
      </c>
      <c r="G38" s="19" t="n">
        <v>42641</v>
      </c>
      <c r="H38" s="25" t="n">
        <v>42304</v>
      </c>
      <c r="I38" s="21" t="n">
        <v>2016</v>
      </c>
    </row>
    <row r="39" customFormat="false" ht="28.5" hidden="false" customHeight="true" outlineLevel="0" collapsed="false">
      <c r="A39" s="4" t="s">
        <v>87</v>
      </c>
      <c r="B39" s="5" t="s">
        <v>85</v>
      </c>
      <c r="C39" s="5" t="n">
        <v>2012</v>
      </c>
      <c r="D39" s="6" t="n">
        <v>44258</v>
      </c>
      <c r="E39" s="7" t="s">
        <v>88</v>
      </c>
      <c r="F39" s="34" t="n">
        <v>22</v>
      </c>
      <c r="G39" s="22" t="n">
        <v>42641</v>
      </c>
      <c r="H39" s="25" t="n">
        <v>42304</v>
      </c>
      <c r="I39" s="23" t="n">
        <v>2016</v>
      </c>
    </row>
    <row r="40" customFormat="false" ht="28.5" hidden="false" customHeight="true" outlineLevel="0" collapsed="false">
      <c r="A40" s="4" t="s">
        <v>89</v>
      </c>
      <c r="B40" s="5" t="s">
        <v>85</v>
      </c>
      <c r="C40" s="5" t="n">
        <v>2012</v>
      </c>
      <c r="D40" s="6" t="n">
        <v>44258</v>
      </c>
      <c r="E40" s="7" t="s">
        <v>90</v>
      </c>
      <c r="F40" s="34" t="n">
        <v>12</v>
      </c>
      <c r="G40" s="22" t="n">
        <v>42641</v>
      </c>
      <c r="H40" s="25" t="n">
        <v>42304</v>
      </c>
      <c r="I40" s="23" t="n">
        <v>2016</v>
      </c>
    </row>
    <row r="41" customFormat="false" ht="28.5" hidden="false" customHeight="true" outlineLevel="0" collapsed="false">
      <c r="A41" s="4" t="s">
        <v>91</v>
      </c>
      <c r="B41" s="5" t="s">
        <v>85</v>
      </c>
      <c r="C41" s="5" t="n">
        <v>2012</v>
      </c>
      <c r="D41" s="6" t="n">
        <v>44258</v>
      </c>
      <c r="E41" s="7" t="s">
        <v>92</v>
      </c>
      <c r="F41" s="34" t="n">
        <v>22</v>
      </c>
      <c r="G41" s="22" t="n">
        <v>42641</v>
      </c>
      <c r="H41" s="25" t="n">
        <v>42304</v>
      </c>
      <c r="I41" s="23" t="n">
        <v>2016</v>
      </c>
    </row>
    <row r="42" customFormat="false" ht="28.5" hidden="false" customHeight="true" outlineLevel="0" collapsed="false">
      <c r="A42" s="4" t="s">
        <v>93</v>
      </c>
      <c r="B42" s="5" t="s">
        <v>85</v>
      </c>
      <c r="C42" s="5" t="n">
        <v>2012</v>
      </c>
      <c r="D42" s="6" t="n">
        <v>44258</v>
      </c>
      <c r="E42" s="7" t="s">
        <v>94</v>
      </c>
      <c r="F42" s="34" t="n">
        <v>20</v>
      </c>
      <c r="G42" s="22" t="n">
        <v>42641</v>
      </c>
      <c r="H42" s="25" t="n">
        <v>42304</v>
      </c>
      <c r="I42" s="23" t="n">
        <v>2016</v>
      </c>
    </row>
    <row r="43" customFormat="false" ht="28.5" hidden="false" customHeight="true" outlineLevel="0" collapsed="false">
      <c r="A43" s="4" t="s">
        <v>95</v>
      </c>
      <c r="B43" s="5" t="s">
        <v>85</v>
      </c>
      <c r="C43" s="5" t="n">
        <v>2012</v>
      </c>
      <c r="D43" s="6" t="n">
        <v>44258</v>
      </c>
      <c r="E43" s="7" t="s">
        <v>96</v>
      </c>
      <c r="F43" s="34" t="n">
        <v>10</v>
      </c>
      <c r="G43" s="22" t="n">
        <v>42641</v>
      </c>
      <c r="H43" s="25" t="n">
        <v>42304</v>
      </c>
      <c r="I43" s="23" t="n">
        <v>2016</v>
      </c>
    </row>
    <row r="44" customFormat="false" ht="28.5" hidden="false" customHeight="true" outlineLevel="0" collapsed="false">
      <c r="A44" s="4" t="s">
        <v>97</v>
      </c>
      <c r="B44" s="5" t="s">
        <v>85</v>
      </c>
      <c r="C44" s="5" t="n">
        <v>2012</v>
      </c>
      <c r="D44" s="6" t="n">
        <v>44258</v>
      </c>
      <c r="E44" s="7" t="s">
        <v>98</v>
      </c>
      <c r="F44" s="34" t="n">
        <v>14</v>
      </c>
      <c r="G44" s="22" t="n">
        <v>42641</v>
      </c>
      <c r="H44" s="25" t="n">
        <v>42304</v>
      </c>
      <c r="I44" s="23" t="n">
        <v>2016</v>
      </c>
    </row>
    <row r="45" customFormat="false" ht="28.5" hidden="false" customHeight="true" outlineLevel="0" collapsed="false">
      <c r="A45" s="4" t="s">
        <v>99</v>
      </c>
      <c r="B45" s="5" t="s">
        <v>85</v>
      </c>
      <c r="C45" s="5" t="n">
        <v>2012</v>
      </c>
      <c r="D45" s="6" t="n">
        <v>44258</v>
      </c>
      <c r="E45" s="7" t="s">
        <v>100</v>
      </c>
      <c r="F45" s="34" t="n">
        <v>14</v>
      </c>
      <c r="G45" s="22" t="n">
        <v>42641</v>
      </c>
      <c r="H45" s="25" t="n">
        <v>42304</v>
      </c>
      <c r="I45" s="23" t="n">
        <v>2016</v>
      </c>
    </row>
    <row r="46" customFormat="false" ht="28.5" hidden="false" customHeight="true" outlineLevel="0" collapsed="false">
      <c r="A46" s="4" t="s">
        <v>101</v>
      </c>
      <c r="B46" s="5" t="s">
        <v>85</v>
      </c>
      <c r="C46" s="5" t="n">
        <v>2012</v>
      </c>
      <c r="D46" s="6" t="n">
        <v>44258</v>
      </c>
      <c r="E46" s="7" t="s">
        <v>102</v>
      </c>
      <c r="F46" s="34" t="n">
        <v>16</v>
      </c>
      <c r="G46" s="22" t="n">
        <v>42641</v>
      </c>
      <c r="H46" s="25" t="n">
        <v>42304</v>
      </c>
      <c r="I46" s="23" t="n">
        <v>2016</v>
      </c>
    </row>
    <row r="47" customFormat="false" ht="28.5" hidden="false" customHeight="true" outlineLevel="0" collapsed="false">
      <c r="A47" s="4" t="s">
        <v>103</v>
      </c>
      <c r="B47" s="5" t="s">
        <v>85</v>
      </c>
      <c r="C47" s="5" t="n">
        <v>2012</v>
      </c>
      <c r="D47" s="6" t="n">
        <v>44258</v>
      </c>
      <c r="E47" s="7" t="s">
        <v>104</v>
      </c>
      <c r="F47" s="34" t="n">
        <v>10</v>
      </c>
      <c r="G47" s="24" t="n">
        <v>42348</v>
      </c>
      <c r="H47" s="25" t="n">
        <v>41112</v>
      </c>
      <c r="I47" s="23" t="n">
        <v>2015</v>
      </c>
    </row>
    <row r="48" customFormat="false" ht="28.5" hidden="false" customHeight="true" outlineLevel="0" collapsed="false">
      <c r="A48" s="4" t="s">
        <v>105</v>
      </c>
      <c r="B48" s="5" t="s">
        <v>85</v>
      </c>
      <c r="C48" s="5" t="n">
        <v>2012</v>
      </c>
      <c r="D48" s="6" t="n">
        <v>44258</v>
      </c>
      <c r="E48" s="7" t="s">
        <v>106</v>
      </c>
      <c r="F48" s="34" t="n">
        <v>12</v>
      </c>
      <c r="G48" s="24" t="n">
        <v>42348</v>
      </c>
      <c r="H48" s="25" t="n">
        <v>41112</v>
      </c>
      <c r="I48" s="23" t="n">
        <v>2015</v>
      </c>
    </row>
    <row r="49" customFormat="false" ht="28.5" hidden="false" customHeight="true" outlineLevel="0" collapsed="false">
      <c r="A49" s="4" t="s">
        <v>107</v>
      </c>
      <c r="B49" s="5" t="s">
        <v>85</v>
      </c>
      <c r="C49" s="5" t="n">
        <v>2012</v>
      </c>
      <c r="D49" s="6" t="n">
        <v>44258</v>
      </c>
      <c r="E49" s="7" t="s">
        <v>108</v>
      </c>
      <c r="F49" s="34" t="n">
        <v>12</v>
      </c>
      <c r="G49" s="24" t="n">
        <v>42348</v>
      </c>
      <c r="H49" s="25" t="n">
        <v>41112</v>
      </c>
      <c r="I49" s="23" t="n">
        <v>2015</v>
      </c>
    </row>
    <row r="50" customFormat="false" ht="28.5" hidden="false" customHeight="true" outlineLevel="0" collapsed="false">
      <c r="A50" s="9" t="s">
        <v>109</v>
      </c>
      <c r="B50" s="10" t="s">
        <v>85</v>
      </c>
      <c r="C50" s="10" t="n">
        <v>2012</v>
      </c>
      <c r="D50" s="11" t="n">
        <v>44258</v>
      </c>
      <c r="E50" s="12" t="s">
        <v>110</v>
      </c>
      <c r="F50" s="35" t="n">
        <v>12</v>
      </c>
      <c r="G50" s="28" t="s">
        <v>11</v>
      </c>
      <c r="H50" s="28" t="s">
        <v>11</v>
      </c>
      <c r="I50" s="28" t="s">
        <v>11</v>
      </c>
    </row>
    <row r="51" customFormat="false" ht="28.5" hidden="false" customHeight="true" outlineLevel="0" collapsed="false">
      <c r="A51" s="36" t="s">
        <v>111</v>
      </c>
      <c r="B51" s="15" t="s">
        <v>85</v>
      </c>
      <c r="C51" s="15" t="n">
        <v>2012</v>
      </c>
      <c r="D51" s="21" t="n">
        <v>4</v>
      </c>
      <c r="E51" s="17" t="s">
        <v>112</v>
      </c>
      <c r="F51" s="33" t="n">
        <v>18</v>
      </c>
      <c r="G51" s="19" t="n">
        <v>42194</v>
      </c>
      <c r="H51" s="20" t="n">
        <v>40355</v>
      </c>
      <c r="I51" s="21" t="n">
        <v>2015</v>
      </c>
    </row>
    <row r="52" customFormat="false" ht="28.5" hidden="false" customHeight="true" outlineLevel="0" collapsed="false">
      <c r="A52" s="37" t="s">
        <v>113</v>
      </c>
      <c r="B52" s="5" t="s">
        <v>85</v>
      </c>
      <c r="C52" s="5" t="n">
        <v>2012</v>
      </c>
      <c r="D52" s="23" t="n">
        <v>4</v>
      </c>
      <c r="E52" s="7" t="s">
        <v>114</v>
      </c>
      <c r="F52" s="34" t="n">
        <v>22</v>
      </c>
      <c r="G52" s="22" t="n">
        <v>42317</v>
      </c>
      <c r="H52" s="20" t="n">
        <v>40876</v>
      </c>
      <c r="I52" s="23" t="n">
        <v>2015</v>
      </c>
    </row>
    <row r="53" customFormat="false" ht="28.5" hidden="false" customHeight="true" outlineLevel="0" collapsed="false">
      <c r="A53" s="37" t="s">
        <v>115</v>
      </c>
      <c r="B53" s="5" t="s">
        <v>85</v>
      </c>
      <c r="C53" s="5" t="n">
        <v>2012</v>
      </c>
      <c r="D53" s="23" t="n">
        <v>4</v>
      </c>
      <c r="E53" s="7" t="s">
        <v>116</v>
      </c>
      <c r="F53" s="34" t="n">
        <v>16</v>
      </c>
      <c r="G53" s="22" t="n">
        <v>42317</v>
      </c>
      <c r="H53" s="20" t="n">
        <v>40876</v>
      </c>
      <c r="I53" s="23" t="n">
        <v>2015</v>
      </c>
    </row>
    <row r="54" customFormat="false" ht="28.5" hidden="false" customHeight="true" outlineLevel="0" collapsed="false">
      <c r="A54" s="37" t="s">
        <v>117</v>
      </c>
      <c r="B54" s="5" t="s">
        <v>85</v>
      </c>
      <c r="C54" s="5" t="n">
        <v>2012</v>
      </c>
      <c r="D54" s="23" t="n">
        <v>4</v>
      </c>
      <c r="E54" s="7" t="s">
        <v>118</v>
      </c>
      <c r="F54" s="34" t="n">
        <v>18</v>
      </c>
      <c r="G54" s="22" t="n">
        <v>42317</v>
      </c>
      <c r="H54" s="25" t="n">
        <v>40876</v>
      </c>
      <c r="I54" s="23" t="n">
        <v>2015</v>
      </c>
    </row>
    <row r="55" customFormat="false" ht="28.5" hidden="false" customHeight="true" outlineLevel="0" collapsed="false">
      <c r="A55" s="37" t="s">
        <v>119</v>
      </c>
      <c r="B55" s="5" t="s">
        <v>85</v>
      </c>
      <c r="C55" s="5" t="n">
        <v>2012</v>
      </c>
      <c r="D55" s="23" t="n">
        <v>4</v>
      </c>
      <c r="E55" s="7" t="s">
        <v>120</v>
      </c>
      <c r="F55" s="34" t="n">
        <v>22</v>
      </c>
      <c r="G55" s="24" t="n">
        <v>44470</v>
      </c>
      <c r="H55" s="25" t="n">
        <v>49512</v>
      </c>
      <c r="I55" s="23" t="n">
        <v>2021</v>
      </c>
    </row>
    <row r="56" customFormat="false" ht="28.5" hidden="false" customHeight="true" outlineLevel="0" collapsed="false">
      <c r="A56" s="37" t="s">
        <v>121</v>
      </c>
      <c r="B56" s="5" t="s">
        <v>85</v>
      </c>
      <c r="C56" s="5" t="n">
        <v>2012</v>
      </c>
      <c r="D56" s="23" t="n">
        <v>4</v>
      </c>
      <c r="E56" s="7" t="s">
        <v>122</v>
      </c>
      <c r="F56" s="34" t="n">
        <v>14</v>
      </c>
      <c r="G56" s="24" t="n">
        <v>44470</v>
      </c>
      <c r="H56" s="25" t="n">
        <v>49512</v>
      </c>
      <c r="I56" s="23" t="n">
        <v>2021</v>
      </c>
    </row>
    <row r="57" customFormat="false" ht="28.5" hidden="false" customHeight="true" outlineLevel="0" collapsed="false">
      <c r="A57" s="37" t="s">
        <v>123</v>
      </c>
      <c r="B57" s="5" t="s">
        <v>85</v>
      </c>
      <c r="C57" s="5" t="n">
        <v>2012</v>
      </c>
      <c r="D57" s="23" t="n">
        <v>4</v>
      </c>
      <c r="E57" s="7" t="s">
        <v>124</v>
      </c>
      <c r="F57" s="34" t="n">
        <v>14</v>
      </c>
      <c r="G57" s="24" t="n">
        <v>44470</v>
      </c>
      <c r="H57" s="25" t="n">
        <v>49512</v>
      </c>
      <c r="I57" s="23" t="n">
        <v>2021</v>
      </c>
    </row>
    <row r="58" customFormat="false" ht="28.5" hidden="false" customHeight="true" outlineLevel="0" collapsed="false">
      <c r="A58" s="37" t="s">
        <v>125</v>
      </c>
      <c r="B58" s="5" t="s">
        <v>85</v>
      </c>
      <c r="C58" s="5" t="n">
        <v>2012</v>
      </c>
      <c r="D58" s="23" t="n">
        <v>4</v>
      </c>
      <c r="E58" s="7" t="s">
        <v>126</v>
      </c>
      <c r="F58" s="34" t="n">
        <v>22</v>
      </c>
      <c r="G58" s="24" t="n">
        <v>41606</v>
      </c>
      <c r="H58" s="25" t="n">
        <v>38117</v>
      </c>
      <c r="I58" s="23" t="n">
        <v>2013</v>
      </c>
    </row>
    <row r="59" customFormat="false" ht="28.5" hidden="false" customHeight="true" outlineLevel="0" collapsed="false">
      <c r="A59" s="37" t="s">
        <v>127</v>
      </c>
      <c r="B59" s="5" t="s">
        <v>85</v>
      </c>
      <c r="C59" s="5" t="n">
        <v>2012</v>
      </c>
      <c r="D59" s="23" t="n">
        <v>4</v>
      </c>
      <c r="E59" s="7" t="s">
        <v>128</v>
      </c>
      <c r="F59" s="34" t="n">
        <v>16</v>
      </c>
      <c r="G59" s="22" t="n">
        <v>42194</v>
      </c>
      <c r="H59" s="20" t="n">
        <v>40355</v>
      </c>
      <c r="I59" s="23" t="n">
        <v>2015</v>
      </c>
    </row>
    <row r="60" customFormat="false" ht="28.5" hidden="false" customHeight="true" outlineLevel="0" collapsed="false">
      <c r="A60" s="37" t="s">
        <v>129</v>
      </c>
      <c r="B60" s="5" t="s">
        <v>85</v>
      </c>
      <c r="C60" s="5" t="n">
        <v>2012</v>
      </c>
      <c r="D60" s="23" t="n">
        <v>4</v>
      </c>
      <c r="E60" s="7" t="s">
        <v>130</v>
      </c>
      <c r="F60" s="34" t="n">
        <v>22</v>
      </c>
      <c r="G60" s="22" t="n">
        <v>42194</v>
      </c>
      <c r="H60" s="20" t="n">
        <v>40355</v>
      </c>
      <c r="I60" s="23" t="n">
        <v>2015</v>
      </c>
    </row>
    <row r="61" customFormat="false" ht="28.5" hidden="false" customHeight="true" outlineLevel="0" collapsed="false">
      <c r="A61" s="37" t="s">
        <v>131</v>
      </c>
      <c r="B61" s="5" t="s">
        <v>85</v>
      </c>
      <c r="C61" s="5" t="n">
        <v>2012</v>
      </c>
      <c r="D61" s="23" t="n">
        <v>4</v>
      </c>
      <c r="E61" s="7" t="s">
        <v>132</v>
      </c>
      <c r="F61" s="34" t="n">
        <v>32</v>
      </c>
      <c r="G61" s="24" t="n">
        <v>41606</v>
      </c>
      <c r="H61" s="25" t="n">
        <v>38117</v>
      </c>
      <c r="I61" s="23" t="n">
        <v>2013</v>
      </c>
    </row>
    <row r="62" customFormat="false" ht="28.5" hidden="false" customHeight="true" outlineLevel="0" collapsed="false">
      <c r="A62" s="37" t="s">
        <v>133</v>
      </c>
      <c r="B62" s="5" t="s">
        <v>85</v>
      </c>
      <c r="C62" s="5" t="n">
        <v>2012</v>
      </c>
      <c r="D62" s="23" t="n">
        <v>4</v>
      </c>
      <c r="E62" s="7" t="s">
        <v>134</v>
      </c>
      <c r="F62" s="34" t="n">
        <v>20</v>
      </c>
      <c r="G62" s="24" t="n">
        <v>44470</v>
      </c>
      <c r="H62" s="25" t="n">
        <v>49512</v>
      </c>
      <c r="I62" s="23" t="n">
        <v>2021</v>
      </c>
    </row>
    <row r="63" customFormat="false" ht="28.5" hidden="false" customHeight="true" outlineLevel="0" collapsed="false">
      <c r="A63" s="37" t="s">
        <v>135</v>
      </c>
      <c r="B63" s="5" t="s">
        <v>85</v>
      </c>
      <c r="C63" s="5" t="n">
        <v>2012</v>
      </c>
      <c r="D63" s="23" t="n">
        <v>4</v>
      </c>
      <c r="E63" s="7" t="s">
        <v>136</v>
      </c>
      <c r="F63" s="34" t="n">
        <v>22</v>
      </c>
      <c r="G63" s="24" t="n">
        <v>44470</v>
      </c>
      <c r="H63" s="25" t="n">
        <v>49512</v>
      </c>
      <c r="I63" s="23" t="n">
        <v>2021</v>
      </c>
    </row>
    <row r="64" customFormat="false" ht="28.5" hidden="false" customHeight="true" outlineLevel="0" collapsed="false">
      <c r="A64" s="37" t="s">
        <v>137</v>
      </c>
      <c r="B64" s="5" t="s">
        <v>85</v>
      </c>
      <c r="C64" s="5" t="n">
        <v>2012</v>
      </c>
      <c r="D64" s="23" t="n">
        <v>4</v>
      </c>
      <c r="E64" s="7" t="s">
        <v>138</v>
      </c>
      <c r="F64" s="34" t="n">
        <v>26</v>
      </c>
      <c r="G64" s="22" t="n">
        <v>42317</v>
      </c>
      <c r="H64" s="20" t="n">
        <v>40876</v>
      </c>
      <c r="I64" s="23" t="n">
        <v>2015</v>
      </c>
    </row>
    <row r="65" customFormat="false" ht="28.5" hidden="false" customHeight="true" outlineLevel="0" collapsed="false">
      <c r="A65" s="37" t="s">
        <v>139</v>
      </c>
      <c r="B65" s="5" t="s">
        <v>85</v>
      </c>
      <c r="C65" s="5" t="n">
        <v>2012</v>
      </c>
      <c r="D65" s="23" t="n">
        <v>4</v>
      </c>
      <c r="E65" s="7" t="s">
        <v>140</v>
      </c>
      <c r="F65" s="34" t="n">
        <v>22</v>
      </c>
      <c r="G65" s="22" t="n">
        <v>42317</v>
      </c>
      <c r="H65" s="20" t="n">
        <v>40876</v>
      </c>
      <c r="I65" s="23" t="n">
        <v>2015</v>
      </c>
    </row>
    <row r="66" customFormat="false" ht="28.5" hidden="false" customHeight="true" outlineLevel="0" collapsed="false">
      <c r="A66" s="37" t="s">
        <v>141</v>
      </c>
      <c r="B66" s="5" t="s">
        <v>85</v>
      </c>
      <c r="C66" s="5" t="n">
        <v>2012</v>
      </c>
      <c r="D66" s="23" t="n">
        <v>4</v>
      </c>
      <c r="E66" s="7" t="s">
        <v>142</v>
      </c>
      <c r="F66" s="34" t="n">
        <v>34</v>
      </c>
      <c r="G66" s="22" t="n">
        <v>42194</v>
      </c>
      <c r="H66" s="20" t="n">
        <v>40876</v>
      </c>
      <c r="I66" s="23" t="n">
        <v>2015</v>
      </c>
    </row>
    <row r="67" customFormat="false" ht="28.5" hidden="false" customHeight="true" outlineLevel="0" collapsed="false">
      <c r="A67" s="37" t="s">
        <v>143</v>
      </c>
      <c r="B67" s="5" t="s">
        <v>85</v>
      </c>
      <c r="C67" s="5" t="n">
        <v>2012</v>
      </c>
      <c r="D67" s="23" t="n">
        <v>4</v>
      </c>
      <c r="E67" s="7" t="s">
        <v>144</v>
      </c>
      <c r="F67" s="34" t="n">
        <v>28</v>
      </c>
      <c r="G67" s="22" t="n">
        <v>42317</v>
      </c>
      <c r="H67" s="20" t="n">
        <v>40876</v>
      </c>
      <c r="I67" s="23" t="n">
        <v>2015</v>
      </c>
    </row>
    <row r="68" customFormat="false" ht="28.5" hidden="false" customHeight="true" outlineLevel="0" collapsed="false">
      <c r="A68" s="38" t="s">
        <v>145</v>
      </c>
      <c r="B68" s="10" t="s">
        <v>85</v>
      </c>
      <c r="C68" s="10" t="n">
        <v>2012</v>
      </c>
      <c r="D68" s="28" t="n">
        <v>4</v>
      </c>
      <c r="E68" s="12" t="s">
        <v>146</v>
      </c>
      <c r="F68" s="35" t="n">
        <v>28</v>
      </c>
      <c r="G68" s="32" t="n">
        <v>42317</v>
      </c>
      <c r="H68" s="39" t="n">
        <v>40876</v>
      </c>
      <c r="I68" s="28" t="n">
        <v>2015</v>
      </c>
    </row>
    <row r="69" customFormat="false" ht="28.5" hidden="false" customHeight="true" outlineLevel="0" collapsed="false">
      <c r="A69" s="36" t="s">
        <v>147</v>
      </c>
      <c r="B69" s="21" t="s">
        <v>9</v>
      </c>
      <c r="C69" s="21" t="n">
        <v>2011</v>
      </c>
      <c r="D69" s="40" t="n">
        <v>44201</v>
      </c>
      <c r="E69" s="21" t="s">
        <v>148</v>
      </c>
      <c r="F69" s="33" t="n">
        <v>3</v>
      </c>
      <c r="G69" s="21" t="s">
        <v>11</v>
      </c>
      <c r="H69" s="21" t="s">
        <v>11</v>
      </c>
      <c r="I69" s="21" t="s">
        <v>11</v>
      </c>
    </row>
    <row r="70" customFormat="false" ht="28.5" hidden="false" customHeight="true" outlineLevel="0" collapsed="false">
      <c r="A70" s="37" t="s">
        <v>149</v>
      </c>
      <c r="B70" s="23" t="s">
        <v>9</v>
      </c>
      <c r="C70" s="23" t="n">
        <v>2011</v>
      </c>
      <c r="D70" s="41" t="n">
        <v>44201</v>
      </c>
      <c r="E70" s="23" t="s">
        <v>150</v>
      </c>
      <c r="F70" s="34" t="n">
        <v>3</v>
      </c>
      <c r="G70" s="23" t="s">
        <v>11</v>
      </c>
      <c r="H70" s="23" t="s">
        <v>11</v>
      </c>
      <c r="I70" s="23" t="s">
        <v>11</v>
      </c>
    </row>
    <row r="71" customFormat="false" ht="28.5" hidden="false" customHeight="true" outlineLevel="0" collapsed="false">
      <c r="A71" s="37" t="s">
        <v>151</v>
      </c>
      <c r="B71" s="23" t="s">
        <v>9</v>
      </c>
      <c r="C71" s="23" t="n">
        <v>2011</v>
      </c>
      <c r="D71" s="41" t="n">
        <v>44201</v>
      </c>
      <c r="E71" s="23" t="s">
        <v>152</v>
      </c>
      <c r="F71" s="34" t="n">
        <v>8</v>
      </c>
      <c r="G71" s="23" t="s">
        <v>11</v>
      </c>
      <c r="H71" s="23" t="s">
        <v>11</v>
      </c>
      <c r="I71" s="23" t="s">
        <v>11</v>
      </c>
    </row>
    <row r="72" customFormat="false" ht="28.5" hidden="false" customHeight="true" outlineLevel="0" collapsed="false">
      <c r="A72" s="37" t="s">
        <v>153</v>
      </c>
      <c r="B72" s="23" t="s">
        <v>9</v>
      </c>
      <c r="C72" s="23" t="n">
        <v>2011</v>
      </c>
      <c r="D72" s="41" t="n">
        <v>44201</v>
      </c>
      <c r="E72" s="23" t="s">
        <v>154</v>
      </c>
      <c r="F72" s="34" t="n">
        <v>8</v>
      </c>
      <c r="G72" s="23" t="s">
        <v>11</v>
      </c>
      <c r="H72" s="23" t="s">
        <v>11</v>
      </c>
      <c r="I72" s="23" t="s">
        <v>11</v>
      </c>
    </row>
    <row r="73" customFormat="false" ht="28.5" hidden="false" customHeight="true" outlineLevel="0" collapsed="false">
      <c r="A73" s="37" t="s">
        <v>155</v>
      </c>
      <c r="B73" s="23" t="s">
        <v>9</v>
      </c>
      <c r="C73" s="23" t="n">
        <v>2011</v>
      </c>
      <c r="D73" s="41" t="n">
        <v>44201</v>
      </c>
      <c r="E73" s="23" t="s">
        <v>156</v>
      </c>
      <c r="F73" s="34" t="n">
        <v>16</v>
      </c>
      <c r="G73" s="23" t="s">
        <v>11</v>
      </c>
      <c r="H73" s="23" t="s">
        <v>11</v>
      </c>
      <c r="I73" s="23" t="s">
        <v>11</v>
      </c>
    </row>
    <row r="74" customFormat="false" ht="28.5" hidden="false" customHeight="true" outlineLevel="0" collapsed="false">
      <c r="A74" s="37" t="s">
        <v>157</v>
      </c>
      <c r="B74" s="23" t="s">
        <v>9</v>
      </c>
      <c r="C74" s="23" t="n">
        <v>2011</v>
      </c>
      <c r="D74" s="41" t="n">
        <v>44201</v>
      </c>
      <c r="E74" s="23" t="s">
        <v>158</v>
      </c>
      <c r="F74" s="34" t="n">
        <v>13</v>
      </c>
      <c r="G74" s="23" t="s">
        <v>11</v>
      </c>
      <c r="H74" s="23" t="s">
        <v>11</v>
      </c>
      <c r="I74" s="23" t="s">
        <v>11</v>
      </c>
    </row>
    <row r="75" customFormat="false" ht="28.5" hidden="false" customHeight="true" outlineLevel="0" collapsed="false">
      <c r="A75" s="37" t="s">
        <v>159</v>
      </c>
      <c r="B75" s="23" t="s">
        <v>9</v>
      </c>
      <c r="C75" s="23" t="n">
        <v>2011</v>
      </c>
      <c r="D75" s="41" t="n">
        <v>44201</v>
      </c>
      <c r="E75" s="23" t="s">
        <v>160</v>
      </c>
      <c r="F75" s="34" t="n">
        <v>4</v>
      </c>
      <c r="G75" s="23" t="s">
        <v>11</v>
      </c>
      <c r="H75" s="23" t="s">
        <v>11</v>
      </c>
      <c r="I75" s="23" t="s">
        <v>11</v>
      </c>
    </row>
    <row r="76" customFormat="false" ht="28.5" hidden="false" customHeight="true" outlineLevel="0" collapsed="false">
      <c r="A76" s="37" t="s">
        <v>161</v>
      </c>
      <c r="B76" s="23" t="s">
        <v>9</v>
      </c>
      <c r="C76" s="23" t="n">
        <v>2011</v>
      </c>
      <c r="D76" s="41" t="n">
        <v>44201</v>
      </c>
      <c r="E76" s="23" t="s">
        <v>162</v>
      </c>
      <c r="F76" s="34" t="n">
        <v>10</v>
      </c>
      <c r="G76" s="23" t="s">
        <v>11</v>
      </c>
      <c r="H76" s="23" t="s">
        <v>11</v>
      </c>
      <c r="I76" s="23" t="s">
        <v>11</v>
      </c>
    </row>
    <row r="77" customFormat="false" ht="28.5" hidden="false" customHeight="true" outlineLevel="0" collapsed="false">
      <c r="A77" s="37" t="s">
        <v>163</v>
      </c>
      <c r="B77" s="23" t="s">
        <v>9</v>
      </c>
      <c r="C77" s="23" t="n">
        <v>2011</v>
      </c>
      <c r="D77" s="41" t="n">
        <v>44201</v>
      </c>
      <c r="E77" s="23" t="s">
        <v>164</v>
      </c>
      <c r="F77" s="34" t="n">
        <v>9</v>
      </c>
      <c r="G77" s="23" t="s">
        <v>11</v>
      </c>
      <c r="H77" s="23" t="s">
        <v>11</v>
      </c>
      <c r="I77" s="23" t="s">
        <v>11</v>
      </c>
    </row>
    <row r="78" customFormat="false" ht="28.5" hidden="false" customHeight="true" outlineLevel="0" collapsed="false">
      <c r="A78" s="37" t="s">
        <v>165</v>
      </c>
      <c r="B78" s="23" t="s">
        <v>9</v>
      </c>
      <c r="C78" s="23" t="n">
        <v>2011</v>
      </c>
      <c r="D78" s="41" t="n">
        <v>44201</v>
      </c>
      <c r="E78" s="23" t="s">
        <v>166</v>
      </c>
      <c r="F78" s="34" t="n">
        <v>4</v>
      </c>
      <c r="G78" s="23" t="s">
        <v>11</v>
      </c>
      <c r="H78" s="23" t="s">
        <v>11</v>
      </c>
      <c r="I78" s="23" t="s">
        <v>11</v>
      </c>
    </row>
    <row r="79" customFormat="false" ht="28.5" hidden="false" customHeight="true" outlineLevel="0" collapsed="false">
      <c r="A79" s="37" t="s">
        <v>167</v>
      </c>
      <c r="B79" s="23" t="s">
        <v>15</v>
      </c>
      <c r="C79" s="23" t="n">
        <v>2011</v>
      </c>
      <c r="D79" s="41" t="n">
        <v>44201</v>
      </c>
      <c r="E79" s="23" t="s">
        <v>168</v>
      </c>
      <c r="F79" s="34" t="n">
        <v>8</v>
      </c>
      <c r="G79" s="23" t="s">
        <v>11</v>
      </c>
      <c r="H79" s="23" t="s">
        <v>11</v>
      </c>
      <c r="I79" s="23" t="s">
        <v>11</v>
      </c>
    </row>
    <row r="80" customFormat="false" ht="28.5" hidden="false" customHeight="true" outlineLevel="0" collapsed="false">
      <c r="A80" s="37" t="s">
        <v>169</v>
      </c>
      <c r="B80" s="23" t="s">
        <v>15</v>
      </c>
      <c r="C80" s="23" t="n">
        <v>2011</v>
      </c>
      <c r="D80" s="41" t="n">
        <v>44201</v>
      </c>
      <c r="E80" s="23" t="s">
        <v>170</v>
      </c>
      <c r="F80" s="34" t="n">
        <v>8</v>
      </c>
      <c r="G80" s="23" t="s">
        <v>11</v>
      </c>
      <c r="H80" s="23" t="s">
        <v>11</v>
      </c>
      <c r="I80" s="23" t="s">
        <v>11</v>
      </c>
    </row>
    <row r="81" customFormat="false" ht="28.5" hidden="false" customHeight="true" outlineLevel="0" collapsed="false">
      <c r="A81" s="37" t="s">
        <v>171</v>
      </c>
      <c r="B81" s="23" t="s">
        <v>15</v>
      </c>
      <c r="C81" s="23" t="n">
        <v>2011</v>
      </c>
      <c r="D81" s="41" t="n">
        <v>44201</v>
      </c>
      <c r="E81" s="23" t="s">
        <v>172</v>
      </c>
      <c r="F81" s="34" t="n">
        <v>4</v>
      </c>
      <c r="G81" s="23" t="s">
        <v>11</v>
      </c>
      <c r="H81" s="23" t="s">
        <v>11</v>
      </c>
      <c r="I81" s="23" t="s">
        <v>11</v>
      </c>
    </row>
    <row r="82" customFormat="false" ht="28.5" hidden="false" customHeight="true" outlineLevel="0" collapsed="false">
      <c r="A82" s="37" t="s">
        <v>173</v>
      </c>
      <c r="B82" s="23" t="s">
        <v>15</v>
      </c>
      <c r="C82" s="23" t="n">
        <v>2011</v>
      </c>
      <c r="D82" s="41" t="n">
        <v>44201</v>
      </c>
      <c r="E82" s="23" t="s">
        <v>174</v>
      </c>
      <c r="F82" s="34" t="n">
        <v>8</v>
      </c>
      <c r="G82" s="23" t="s">
        <v>11</v>
      </c>
      <c r="H82" s="23" t="s">
        <v>11</v>
      </c>
      <c r="I82" s="23" t="s">
        <v>11</v>
      </c>
    </row>
    <row r="83" customFormat="false" ht="28.5" hidden="false" customHeight="true" outlineLevel="0" collapsed="false">
      <c r="A83" s="37" t="s">
        <v>175</v>
      </c>
      <c r="B83" s="23" t="s">
        <v>15</v>
      </c>
      <c r="C83" s="23" t="n">
        <v>2011</v>
      </c>
      <c r="D83" s="41" t="n">
        <v>44201</v>
      </c>
      <c r="E83" s="23" t="s">
        <v>176</v>
      </c>
      <c r="F83" s="34" t="n">
        <v>9</v>
      </c>
      <c r="G83" s="23" t="s">
        <v>11</v>
      </c>
      <c r="H83" s="23" t="s">
        <v>11</v>
      </c>
      <c r="I83" s="23" t="s">
        <v>11</v>
      </c>
    </row>
    <row r="84" customFormat="false" ht="28.5" hidden="false" customHeight="true" outlineLevel="0" collapsed="false">
      <c r="A84" s="37" t="s">
        <v>177</v>
      </c>
      <c r="B84" s="23" t="s">
        <v>15</v>
      </c>
      <c r="C84" s="23" t="n">
        <v>2011</v>
      </c>
      <c r="D84" s="41" t="n">
        <v>44201</v>
      </c>
      <c r="E84" s="23" t="s">
        <v>178</v>
      </c>
      <c r="F84" s="34" t="n">
        <v>7</v>
      </c>
      <c r="G84" s="23" t="s">
        <v>11</v>
      </c>
      <c r="H84" s="23" t="s">
        <v>11</v>
      </c>
      <c r="I84" s="23" t="s">
        <v>11</v>
      </c>
    </row>
    <row r="85" customFormat="false" ht="28.5" hidden="false" customHeight="true" outlineLevel="0" collapsed="false">
      <c r="A85" s="37" t="s">
        <v>179</v>
      </c>
      <c r="B85" s="23" t="s">
        <v>15</v>
      </c>
      <c r="C85" s="23" t="n">
        <v>2011</v>
      </c>
      <c r="D85" s="41" t="n">
        <v>44201</v>
      </c>
      <c r="E85" s="23" t="s">
        <v>180</v>
      </c>
      <c r="F85" s="34" t="n">
        <v>9</v>
      </c>
      <c r="G85" s="23" t="s">
        <v>11</v>
      </c>
      <c r="H85" s="23" t="s">
        <v>11</v>
      </c>
      <c r="I85" s="23" t="s">
        <v>11</v>
      </c>
    </row>
    <row r="86" customFormat="false" ht="28.5" hidden="false" customHeight="true" outlineLevel="0" collapsed="false">
      <c r="A86" s="37" t="s">
        <v>181</v>
      </c>
      <c r="B86" s="23" t="s">
        <v>15</v>
      </c>
      <c r="C86" s="23" t="n">
        <v>2011</v>
      </c>
      <c r="D86" s="41" t="n">
        <v>44201</v>
      </c>
      <c r="E86" s="23" t="s">
        <v>182</v>
      </c>
      <c r="F86" s="34" t="n">
        <v>9</v>
      </c>
      <c r="G86" s="23" t="s">
        <v>11</v>
      </c>
      <c r="H86" s="23" t="s">
        <v>11</v>
      </c>
      <c r="I86" s="23" t="s">
        <v>11</v>
      </c>
    </row>
    <row r="87" customFormat="false" ht="28.5" hidden="false" customHeight="true" outlineLevel="0" collapsed="false">
      <c r="A87" s="37" t="s">
        <v>183</v>
      </c>
      <c r="B87" s="23" t="s">
        <v>15</v>
      </c>
      <c r="C87" s="23" t="n">
        <v>2011</v>
      </c>
      <c r="D87" s="41" t="n">
        <v>44201</v>
      </c>
      <c r="E87" s="23" t="s">
        <v>184</v>
      </c>
      <c r="F87" s="34" t="n">
        <v>9</v>
      </c>
      <c r="G87" s="23" t="s">
        <v>11</v>
      </c>
      <c r="H87" s="23" t="s">
        <v>11</v>
      </c>
      <c r="I87" s="23" t="s">
        <v>11</v>
      </c>
    </row>
    <row r="88" customFormat="false" ht="28.5" hidden="false" customHeight="true" outlineLevel="0" collapsed="false">
      <c r="A88" s="37" t="s">
        <v>185</v>
      </c>
      <c r="B88" s="23" t="s">
        <v>32</v>
      </c>
      <c r="C88" s="23" t="n">
        <v>2011</v>
      </c>
      <c r="D88" s="41" t="n">
        <v>44201</v>
      </c>
      <c r="E88" s="23" t="s">
        <v>186</v>
      </c>
      <c r="F88" s="34" t="n">
        <v>6</v>
      </c>
      <c r="G88" s="23" t="s">
        <v>11</v>
      </c>
      <c r="H88" s="23" t="s">
        <v>11</v>
      </c>
      <c r="I88" s="23" t="s">
        <v>11</v>
      </c>
    </row>
    <row r="89" customFormat="false" ht="28.5" hidden="false" customHeight="true" outlineLevel="0" collapsed="false">
      <c r="A89" s="37" t="s">
        <v>187</v>
      </c>
      <c r="B89" s="23" t="s">
        <v>32</v>
      </c>
      <c r="C89" s="23" t="n">
        <v>2011</v>
      </c>
      <c r="D89" s="41" t="n">
        <v>44201</v>
      </c>
      <c r="E89" s="23" t="s">
        <v>188</v>
      </c>
      <c r="F89" s="34" t="n">
        <v>9</v>
      </c>
      <c r="G89" s="23" t="s">
        <v>11</v>
      </c>
      <c r="H89" s="23" t="s">
        <v>11</v>
      </c>
      <c r="I89" s="23" t="s">
        <v>11</v>
      </c>
    </row>
    <row r="90" customFormat="false" ht="28.5" hidden="false" customHeight="true" outlineLevel="0" collapsed="false">
      <c r="A90" s="37" t="s">
        <v>189</v>
      </c>
      <c r="B90" s="23" t="s">
        <v>32</v>
      </c>
      <c r="C90" s="23" t="n">
        <v>2011</v>
      </c>
      <c r="D90" s="41" t="n">
        <v>44201</v>
      </c>
      <c r="E90" s="23" t="s">
        <v>190</v>
      </c>
      <c r="F90" s="34" t="n">
        <v>14</v>
      </c>
      <c r="G90" s="23" t="s">
        <v>11</v>
      </c>
      <c r="H90" s="23" t="s">
        <v>11</v>
      </c>
      <c r="I90" s="23" t="s">
        <v>11</v>
      </c>
    </row>
    <row r="91" customFormat="false" ht="28.5" hidden="false" customHeight="true" outlineLevel="0" collapsed="false">
      <c r="A91" s="37" t="s">
        <v>191</v>
      </c>
      <c r="B91" s="23" t="s">
        <v>32</v>
      </c>
      <c r="C91" s="23" t="n">
        <v>2011</v>
      </c>
      <c r="D91" s="41" t="n">
        <v>44201</v>
      </c>
      <c r="E91" s="23" t="s">
        <v>192</v>
      </c>
      <c r="F91" s="34" t="n">
        <v>17</v>
      </c>
      <c r="G91" s="23" t="s">
        <v>11</v>
      </c>
      <c r="H91" s="23" t="s">
        <v>11</v>
      </c>
      <c r="I91" s="23" t="s">
        <v>11</v>
      </c>
    </row>
    <row r="92" customFormat="false" ht="28.5" hidden="false" customHeight="true" outlineLevel="0" collapsed="false">
      <c r="A92" s="37" t="s">
        <v>193</v>
      </c>
      <c r="B92" s="23" t="s">
        <v>32</v>
      </c>
      <c r="C92" s="23" t="n">
        <v>2011</v>
      </c>
      <c r="D92" s="41" t="n">
        <v>44201</v>
      </c>
      <c r="E92" s="23" t="s">
        <v>194</v>
      </c>
      <c r="F92" s="34" t="n">
        <v>21</v>
      </c>
      <c r="G92" s="23" t="s">
        <v>11</v>
      </c>
      <c r="H92" s="23" t="s">
        <v>11</v>
      </c>
      <c r="I92" s="23" t="s">
        <v>11</v>
      </c>
    </row>
    <row r="93" customFormat="false" ht="28.5" hidden="false" customHeight="true" outlineLevel="0" collapsed="false">
      <c r="A93" s="37" t="s">
        <v>195</v>
      </c>
      <c r="B93" s="23" t="s">
        <v>85</v>
      </c>
      <c r="C93" s="23" t="n">
        <v>2011</v>
      </c>
      <c r="D93" s="41" t="n">
        <v>44201</v>
      </c>
      <c r="E93" s="23" t="s">
        <v>196</v>
      </c>
      <c r="F93" s="42" t="n">
        <v>7</v>
      </c>
      <c r="G93" s="23" t="s">
        <v>11</v>
      </c>
      <c r="H93" s="23" t="s">
        <v>11</v>
      </c>
      <c r="I93" s="23" t="s">
        <v>11</v>
      </c>
    </row>
    <row r="94" customFormat="false" ht="28.5" hidden="false" customHeight="true" outlineLevel="0" collapsed="false">
      <c r="A94" s="37" t="s">
        <v>197</v>
      </c>
      <c r="B94" s="23" t="s">
        <v>85</v>
      </c>
      <c r="C94" s="23" t="n">
        <v>2011</v>
      </c>
      <c r="D94" s="41" t="n">
        <v>44201</v>
      </c>
      <c r="E94" s="23" t="s">
        <v>198</v>
      </c>
      <c r="F94" s="42" t="n">
        <v>5</v>
      </c>
      <c r="G94" s="23" t="s">
        <v>11</v>
      </c>
      <c r="H94" s="23" t="s">
        <v>11</v>
      </c>
      <c r="I94" s="23" t="s">
        <v>11</v>
      </c>
    </row>
    <row r="95" customFormat="false" ht="28.5" hidden="false" customHeight="true" outlineLevel="0" collapsed="false">
      <c r="A95" s="37" t="s">
        <v>199</v>
      </c>
      <c r="B95" s="23" t="s">
        <v>85</v>
      </c>
      <c r="C95" s="23" t="n">
        <v>2011</v>
      </c>
      <c r="D95" s="41" t="n">
        <v>44201</v>
      </c>
      <c r="E95" s="23" t="s">
        <v>200</v>
      </c>
      <c r="F95" s="42" t="n">
        <v>5</v>
      </c>
      <c r="G95" s="23" t="s">
        <v>11</v>
      </c>
      <c r="H95" s="23" t="s">
        <v>11</v>
      </c>
      <c r="I95" s="23" t="s">
        <v>11</v>
      </c>
    </row>
    <row r="96" customFormat="false" ht="28.5" hidden="false" customHeight="true" outlineLevel="0" collapsed="false">
      <c r="A96" s="37" t="s">
        <v>201</v>
      </c>
      <c r="B96" s="23" t="s">
        <v>85</v>
      </c>
      <c r="C96" s="23" t="n">
        <v>2011</v>
      </c>
      <c r="D96" s="41" t="n">
        <v>44201</v>
      </c>
      <c r="E96" s="23" t="s">
        <v>202</v>
      </c>
      <c r="F96" s="34" t="n">
        <v>7</v>
      </c>
      <c r="G96" s="23" t="s">
        <v>11</v>
      </c>
      <c r="H96" s="23" t="s">
        <v>11</v>
      </c>
      <c r="I96" s="23" t="s">
        <v>11</v>
      </c>
    </row>
    <row r="97" customFormat="false" ht="28.5" hidden="false" customHeight="true" outlineLevel="0" collapsed="false">
      <c r="A97" s="37" t="s">
        <v>203</v>
      </c>
      <c r="B97" s="23" t="s">
        <v>85</v>
      </c>
      <c r="C97" s="23" t="n">
        <v>2011</v>
      </c>
      <c r="D97" s="41" t="n">
        <v>44201</v>
      </c>
      <c r="E97" s="23" t="s">
        <v>204</v>
      </c>
      <c r="F97" s="34" t="n">
        <v>9</v>
      </c>
      <c r="G97" s="23" t="s">
        <v>11</v>
      </c>
      <c r="H97" s="23" t="s">
        <v>11</v>
      </c>
      <c r="I97" s="23" t="s">
        <v>11</v>
      </c>
    </row>
    <row r="98" customFormat="false" ht="28.5" hidden="false" customHeight="true" outlineLevel="0" collapsed="false">
      <c r="A98" s="37" t="s">
        <v>205</v>
      </c>
      <c r="B98" s="23" t="s">
        <v>85</v>
      </c>
      <c r="C98" s="23" t="n">
        <v>2011</v>
      </c>
      <c r="D98" s="41" t="n">
        <v>44201</v>
      </c>
      <c r="E98" s="23" t="s">
        <v>206</v>
      </c>
      <c r="F98" s="34" t="n">
        <v>9</v>
      </c>
      <c r="G98" s="23" t="s">
        <v>11</v>
      </c>
      <c r="H98" s="23" t="s">
        <v>11</v>
      </c>
      <c r="I98" s="23" t="s">
        <v>11</v>
      </c>
    </row>
    <row r="99" customFormat="false" ht="28.5" hidden="false" customHeight="true" outlineLevel="0" collapsed="false">
      <c r="A99" s="37" t="s">
        <v>207</v>
      </c>
      <c r="B99" s="23" t="s">
        <v>85</v>
      </c>
      <c r="C99" s="23" t="n">
        <v>2011</v>
      </c>
      <c r="D99" s="41" t="n">
        <v>44201</v>
      </c>
      <c r="E99" s="23" t="s">
        <v>208</v>
      </c>
      <c r="F99" s="34" t="n">
        <v>10</v>
      </c>
      <c r="G99" s="23" t="s">
        <v>11</v>
      </c>
      <c r="H99" s="23" t="s">
        <v>11</v>
      </c>
      <c r="I99" s="23" t="s">
        <v>11</v>
      </c>
    </row>
    <row r="100" customFormat="false" ht="28.5" hidden="false" customHeight="true" outlineLevel="0" collapsed="false">
      <c r="A100" s="37" t="s">
        <v>209</v>
      </c>
      <c r="B100" s="23" t="s">
        <v>85</v>
      </c>
      <c r="C100" s="23" t="n">
        <v>2011</v>
      </c>
      <c r="D100" s="41" t="n">
        <v>44201</v>
      </c>
      <c r="E100" s="23" t="s">
        <v>210</v>
      </c>
      <c r="F100" s="34" t="n">
        <v>6</v>
      </c>
      <c r="G100" s="23" t="s">
        <v>11</v>
      </c>
      <c r="H100" s="23" t="s">
        <v>11</v>
      </c>
      <c r="I100" s="23" t="s">
        <v>11</v>
      </c>
    </row>
    <row r="101" customFormat="false" ht="28.5" hidden="false" customHeight="true" outlineLevel="0" collapsed="false">
      <c r="A101" s="37" t="s">
        <v>211</v>
      </c>
      <c r="B101" s="23" t="s">
        <v>212</v>
      </c>
      <c r="C101" s="23" t="n">
        <v>2010</v>
      </c>
      <c r="D101" s="41" t="n">
        <v>44201</v>
      </c>
      <c r="E101" s="23" t="s">
        <v>213</v>
      </c>
      <c r="F101" s="43" t="n">
        <v>8</v>
      </c>
      <c r="G101" s="23"/>
      <c r="H101" s="23"/>
      <c r="I101" s="23"/>
    </row>
    <row r="102" customFormat="false" ht="28.5" hidden="false" customHeight="true" outlineLevel="0" collapsed="false">
      <c r="A102" s="37" t="s">
        <v>214</v>
      </c>
      <c r="B102" s="23" t="s">
        <v>212</v>
      </c>
      <c r="C102" s="23" t="n">
        <v>2010</v>
      </c>
      <c r="D102" s="41" t="n">
        <v>44201</v>
      </c>
      <c r="E102" s="23" t="s">
        <v>215</v>
      </c>
      <c r="F102" s="43" t="n">
        <v>8</v>
      </c>
      <c r="G102" s="23"/>
      <c r="H102" s="23"/>
      <c r="I102" s="23"/>
    </row>
    <row r="103" customFormat="false" ht="28.5" hidden="false" customHeight="true" outlineLevel="0" collapsed="false">
      <c r="A103" s="37" t="s">
        <v>216</v>
      </c>
      <c r="B103" s="23" t="s">
        <v>212</v>
      </c>
      <c r="C103" s="23" t="n">
        <v>2010</v>
      </c>
      <c r="D103" s="41" t="n">
        <v>44201</v>
      </c>
      <c r="E103" s="23" t="s">
        <v>217</v>
      </c>
      <c r="F103" s="43" t="n">
        <v>8</v>
      </c>
      <c r="G103" s="23"/>
      <c r="H103" s="23"/>
      <c r="I103" s="23"/>
    </row>
    <row r="104" customFormat="false" ht="28.5" hidden="false" customHeight="true" outlineLevel="0" collapsed="false">
      <c r="A104" s="37" t="s">
        <v>218</v>
      </c>
      <c r="B104" s="23" t="s">
        <v>212</v>
      </c>
      <c r="C104" s="23" t="n">
        <v>2010</v>
      </c>
      <c r="D104" s="41" t="n">
        <v>44201</v>
      </c>
      <c r="E104" s="23" t="s">
        <v>219</v>
      </c>
      <c r="F104" s="43" t="n">
        <v>7</v>
      </c>
      <c r="G104" s="23"/>
      <c r="H104" s="23"/>
      <c r="I104" s="23"/>
    </row>
    <row r="105" customFormat="false" ht="28.5" hidden="false" customHeight="true" outlineLevel="0" collapsed="false">
      <c r="A105" s="37" t="s">
        <v>220</v>
      </c>
      <c r="B105" s="23" t="s">
        <v>212</v>
      </c>
      <c r="C105" s="23" t="n">
        <v>2010</v>
      </c>
      <c r="D105" s="41" t="n">
        <v>44201</v>
      </c>
      <c r="E105" s="23" t="s">
        <v>221</v>
      </c>
      <c r="F105" s="43" t="n">
        <v>12</v>
      </c>
      <c r="G105" s="23"/>
      <c r="H105" s="23"/>
      <c r="I105" s="23"/>
    </row>
    <row r="106" customFormat="false" ht="28.5" hidden="false" customHeight="true" outlineLevel="0" collapsed="false">
      <c r="A106" s="37" t="s">
        <v>222</v>
      </c>
      <c r="B106" s="23" t="s">
        <v>212</v>
      </c>
      <c r="C106" s="23" t="n">
        <v>2010</v>
      </c>
      <c r="D106" s="41" t="n">
        <v>44201</v>
      </c>
      <c r="E106" s="23" t="s">
        <v>223</v>
      </c>
      <c r="F106" s="43" t="n">
        <v>13</v>
      </c>
      <c r="G106" s="23"/>
      <c r="H106" s="23"/>
      <c r="I106" s="23"/>
    </row>
    <row r="107" customFormat="false" ht="28.5" hidden="false" customHeight="true" outlineLevel="0" collapsed="false">
      <c r="A107" s="37" t="s">
        <v>224</v>
      </c>
      <c r="B107" s="44" t="s">
        <v>212</v>
      </c>
      <c r="C107" s="44" t="n">
        <v>2010</v>
      </c>
      <c r="D107" s="41" t="n">
        <v>44201</v>
      </c>
      <c r="E107" s="44" t="s">
        <v>225</v>
      </c>
      <c r="F107" s="45" t="n">
        <v>4</v>
      </c>
      <c r="G107" s="44"/>
      <c r="H107" s="44"/>
      <c r="I107" s="44"/>
    </row>
    <row r="108" customFormat="false" ht="28.5" hidden="false" customHeight="true" outlineLevel="0" collapsed="false">
      <c r="A108" s="46" t="s">
        <v>226</v>
      </c>
      <c r="B108" s="47" t="s">
        <v>32</v>
      </c>
      <c r="C108" s="47" t="n">
        <v>2009</v>
      </c>
      <c r="D108" s="48" t="n">
        <v>44232</v>
      </c>
      <c r="E108" s="47" t="s">
        <v>227</v>
      </c>
      <c r="F108" s="47" t="n">
        <v>7</v>
      </c>
      <c r="G108" s="47" t="s">
        <v>11</v>
      </c>
      <c r="H108" s="47" t="s">
        <v>11</v>
      </c>
      <c r="I108" s="47" t="s">
        <v>11</v>
      </c>
    </row>
    <row r="109" customFormat="false" ht="28.5" hidden="false" customHeight="true" outlineLevel="0" collapsed="false">
      <c r="A109" s="49" t="s">
        <v>228</v>
      </c>
      <c r="B109" s="23" t="s">
        <v>32</v>
      </c>
      <c r="C109" s="23" t="n">
        <v>2009</v>
      </c>
      <c r="D109" s="41" t="n">
        <v>44232</v>
      </c>
      <c r="E109" s="21" t="s">
        <v>229</v>
      </c>
      <c r="F109" s="21" t="n">
        <v>6</v>
      </c>
      <c r="G109" s="23" t="s">
        <v>11</v>
      </c>
      <c r="H109" s="23" t="s">
        <v>11</v>
      </c>
      <c r="I109" s="23" t="s">
        <v>11</v>
      </c>
    </row>
    <row r="110" customFormat="false" ht="28.5" hidden="false" customHeight="true" outlineLevel="0" collapsed="false">
      <c r="A110" s="49" t="s">
        <v>230</v>
      </c>
      <c r="B110" s="23" t="s">
        <v>32</v>
      </c>
      <c r="C110" s="23" t="n">
        <v>2009</v>
      </c>
      <c r="D110" s="41" t="n">
        <v>44232</v>
      </c>
      <c r="E110" s="21" t="s">
        <v>231</v>
      </c>
      <c r="F110" s="33" t="n">
        <v>28</v>
      </c>
      <c r="G110" s="23" t="s">
        <v>11</v>
      </c>
      <c r="H110" s="23" t="s">
        <v>11</v>
      </c>
      <c r="I110" s="23" t="s">
        <v>11</v>
      </c>
    </row>
    <row r="111" customFormat="false" ht="28.5" hidden="false" customHeight="true" outlineLevel="0" collapsed="false">
      <c r="A111" s="49" t="s">
        <v>232</v>
      </c>
      <c r="B111" s="23" t="s">
        <v>233</v>
      </c>
      <c r="C111" s="23" t="n">
        <v>2009</v>
      </c>
      <c r="D111" s="41" t="n">
        <v>44232</v>
      </c>
      <c r="E111" s="21" t="s">
        <v>234</v>
      </c>
      <c r="F111" s="33" t="n">
        <v>4</v>
      </c>
      <c r="G111" s="23" t="s">
        <v>11</v>
      </c>
      <c r="H111" s="23" t="s">
        <v>11</v>
      </c>
      <c r="I111" s="23" t="s">
        <v>11</v>
      </c>
    </row>
    <row r="112" customFormat="false" ht="28.5" hidden="false" customHeight="true" outlineLevel="0" collapsed="false">
      <c r="A112" s="49" t="s">
        <v>235</v>
      </c>
      <c r="B112" s="23" t="s">
        <v>233</v>
      </c>
      <c r="C112" s="23" t="n">
        <v>2009</v>
      </c>
      <c r="D112" s="41" t="n">
        <v>44232</v>
      </c>
      <c r="E112" s="21" t="s">
        <v>236</v>
      </c>
      <c r="F112" s="21" t="n">
        <v>6</v>
      </c>
      <c r="G112" s="23" t="s">
        <v>11</v>
      </c>
      <c r="H112" s="23" t="s">
        <v>11</v>
      </c>
      <c r="I112" s="23" t="s">
        <v>11</v>
      </c>
    </row>
    <row r="113" customFormat="false" ht="28.5" hidden="false" customHeight="true" outlineLevel="0" collapsed="false">
      <c r="A113" s="49" t="s">
        <v>237</v>
      </c>
      <c r="B113" s="23" t="s">
        <v>233</v>
      </c>
      <c r="C113" s="23" t="n">
        <v>2009</v>
      </c>
      <c r="D113" s="41" t="n">
        <v>44232</v>
      </c>
      <c r="E113" s="21" t="s">
        <v>238</v>
      </c>
      <c r="F113" s="33" t="n">
        <v>8</v>
      </c>
      <c r="G113" s="23" t="s">
        <v>11</v>
      </c>
      <c r="H113" s="23" t="s">
        <v>11</v>
      </c>
      <c r="I113" s="23" t="s">
        <v>11</v>
      </c>
    </row>
    <row r="114" customFormat="false" ht="28.5" hidden="false" customHeight="true" outlineLevel="0" collapsed="false">
      <c r="A114" s="49" t="s">
        <v>239</v>
      </c>
      <c r="B114" s="23" t="s">
        <v>233</v>
      </c>
      <c r="C114" s="23" t="n">
        <v>2009</v>
      </c>
      <c r="D114" s="41" t="n">
        <v>44232</v>
      </c>
      <c r="E114" s="21" t="s">
        <v>240</v>
      </c>
      <c r="F114" s="33" t="n">
        <v>7</v>
      </c>
      <c r="G114" s="23" t="s">
        <v>11</v>
      </c>
      <c r="H114" s="23" t="s">
        <v>11</v>
      </c>
      <c r="I114" s="23" t="s">
        <v>11</v>
      </c>
    </row>
    <row r="115" customFormat="false" ht="28.5" hidden="false" customHeight="true" outlineLevel="0" collapsed="false">
      <c r="A115" s="49" t="s">
        <v>241</v>
      </c>
      <c r="B115" s="23" t="s">
        <v>85</v>
      </c>
      <c r="C115" s="23" t="n">
        <v>2010</v>
      </c>
      <c r="D115" s="41" t="n">
        <v>44232</v>
      </c>
      <c r="E115" s="21" t="s">
        <v>242</v>
      </c>
      <c r="F115" s="21" t="n">
        <v>4</v>
      </c>
      <c r="G115" s="23" t="s">
        <v>11</v>
      </c>
      <c r="H115" s="23" t="s">
        <v>11</v>
      </c>
      <c r="I115" s="23" t="s">
        <v>11</v>
      </c>
    </row>
    <row r="116" customFormat="false" ht="28.5" hidden="false" customHeight="true" outlineLevel="0" collapsed="false">
      <c r="A116" s="49" t="s">
        <v>243</v>
      </c>
      <c r="B116" s="23" t="s">
        <v>85</v>
      </c>
      <c r="C116" s="23" t="n">
        <v>2010</v>
      </c>
      <c r="D116" s="41" t="n">
        <v>44232</v>
      </c>
      <c r="E116" s="21" t="s">
        <v>244</v>
      </c>
      <c r="F116" s="21" t="n">
        <v>6</v>
      </c>
      <c r="G116" s="23" t="s">
        <v>11</v>
      </c>
      <c r="H116" s="23" t="s">
        <v>11</v>
      </c>
      <c r="I116" s="23" t="s">
        <v>11</v>
      </c>
    </row>
    <row r="117" customFormat="false" ht="28.5" hidden="false" customHeight="true" outlineLevel="0" collapsed="false">
      <c r="A117" s="49" t="s">
        <v>245</v>
      </c>
      <c r="B117" s="23" t="s">
        <v>85</v>
      </c>
      <c r="C117" s="23" t="n">
        <v>2010</v>
      </c>
      <c r="D117" s="41" t="n">
        <v>44232</v>
      </c>
      <c r="E117" s="21" t="s">
        <v>246</v>
      </c>
      <c r="F117" s="33" t="n">
        <v>4</v>
      </c>
      <c r="G117" s="23" t="s">
        <v>11</v>
      </c>
      <c r="H117" s="23" t="s">
        <v>11</v>
      </c>
      <c r="I117" s="23" t="s">
        <v>11</v>
      </c>
    </row>
    <row r="118" customFormat="false" ht="28.5" hidden="false" customHeight="true" outlineLevel="0" collapsed="false">
      <c r="A118" s="49" t="s">
        <v>247</v>
      </c>
      <c r="B118" s="23" t="s">
        <v>85</v>
      </c>
      <c r="C118" s="23" t="n">
        <v>2010</v>
      </c>
      <c r="D118" s="41" t="n">
        <v>44232</v>
      </c>
      <c r="E118" s="21" t="s">
        <v>248</v>
      </c>
      <c r="F118" s="21" t="n">
        <v>4</v>
      </c>
      <c r="G118" s="23" t="s">
        <v>11</v>
      </c>
      <c r="H118" s="23" t="s">
        <v>11</v>
      </c>
      <c r="I118" s="23" t="s">
        <v>11</v>
      </c>
    </row>
    <row r="119" customFormat="false" ht="28.5" hidden="false" customHeight="true" outlineLevel="0" collapsed="false">
      <c r="A119" s="49" t="s">
        <v>249</v>
      </c>
      <c r="B119" s="23" t="s">
        <v>85</v>
      </c>
      <c r="C119" s="23" t="n">
        <v>2010</v>
      </c>
      <c r="D119" s="41" t="n">
        <v>44232</v>
      </c>
      <c r="E119" s="21" t="s">
        <v>250</v>
      </c>
      <c r="F119" s="33" t="n">
        <v>4</v>
      </c>
      <c r="G119" s="23" t="s">
        <v>11</v>
      </c>
      <c r="H119" s="23" t="s">
        <v>11</v>
      </c>
      <c r="I119" s="23" t="s">
        <v>11</v>
      </c>
    </row>
    <row r="120" customFormat="false" ht="28.5" hidden="false" customHeight="true" outlineLevel="0" collapsed="false">
      <c r="A120" s="49" t="s">
        <v>251</v>
      </c>
      <c r="B120" s="23" t="s">
        <v>233</v>
      </c>
      <c r="C120" s="23" t="n">
        <v>2010</v>
      </c>
      <c r="D120" s="41" t="n">
        <v>44232</v>
      </c>
      <c r="E120" s="21" t="s">
        <v>252</v>
      </c>
      <c r="F120" s="33" t="n">
        <v>6</v>
      </c>
      <c r="G120" s="23" t="s">
        <v>11</v>
      </c>
      <c r="H120" s="23" t="s">
        <v>11</v>
      </c>
      <c r="I120" s="23" t="s">
        <v>11</v>
      </c>
    </row>
    <row r="121" customFormat="false" ht="28.5" hidden="false" customHeight="true" outlineLevel="0" collapsed="false">
      <c r="A121" s="49" t="s">
        <v>253</v>
      </c>
      <c r="B121" s="23" t="s">
        <v>233</v>
      </c>
      <c r="C121" s="23" t="n">
        <v>2010</v>
      </c>
      <c r="D121" s="41" t="n">
        <v>44232</v>
      </c>
      <c r="E121" s="21" t="s">
        <v>254</v>
      </c>
      <c r="F121" s="33" t="n">
        <v>6</v>
      </c>
      <c r="G121" s="23" t="s">
        <v>11</v>
      </c>
      <c r="H121" s="23" t="s">
        <v>11</v>
      </c>
      <c r="I121" s="23" t="s">
        <v>11</v>
      </c>
    </row>
    <row r="122" customFormat="false" ht="28.5" hidden="false" customHeight="true" outlineLevel="0" collapsed="false">
      <c r="A122" s="49" t="s">
        <v>255</v>
      </c>
      <c r="B122" s="23" t="s">
        <v>233</v>
      </c>
      <c r="C122" s="23" t="n">
        <v>2010</v>
      </c>
      <c r="D122" s="41" t="n">
        <v>44232</v>
      </c>
      <c r="E122" s="21" t="s">
        <v>256</v>
      </c>
      <c r="F122" s="33" t="n">
        <v>5</v>
      </c>
      <c r="G122" s="23" t="s">
        <v>11</v>
      </c>
      <c r="H122" s="23" t="s">
        <v>11</v>
      </c>
      <c r="I122" s="23" t="s">
        <v>11</v>
      </c>
    </row>
    <row r="123" customFormat="false" ht="28.5" hidden="false" customHeight="true" outlineLevel="0" collapsed="false">
      <c r="A123" s="49" t="s">
        <v>257</v>
      </c>
      <c r="B123" s="23" t="s">
        <v>233</v>
      </c>
      <c r="C123" s="23" t="n">
        <v>2010</v>
      </c>
      <c r="D123" s="41" t="n">
        <v>44232</v>
      </c>
      <c r="E123" s="21" t="s">
        <v>258</v>
      </c>
      <c r="F123" s="21" t="n">
        <v>3</v>
      </c>
      <c r="G123" s="23" t="s">
        <v>11</v>
      </c>
      <c r="H123" s="23" t="s">
        <v>11</v>
      </c>
      <c r="I123" s="23" t="s">
        <v>11</v>
      </c>
    </row>
    <row r="124" customFormat="false" ht="28.5" hidden="false" customHeight="true" outlineLevel="0" collapsed="false">
      <c r="A124" s="49" t="s">
        <v>259</v>
      </c>
      <c r="B124" s="23" t="s">
        <v>260</v>
      </c>
      <c r="C124" s="23" t="n">
        <v>2010</v>
      </c>
      <c r="D124" s="41" t="n">
        <v>44232</v>
      </c>
      <c r="E124" s="21" t="s">
        <v>261</v>
      </c>
      <c r="F124" s="33" t="n">
        <v>5</v>
      </c>
      <c r="G124" s="23" t="s">
        <v>11</v>
      </c>
      <c r="H124" s="23" t="s">
        <v>11</v>
      </c>
      <c r="I124" s="23" t="s">
        <v>11</v>
      </c>
    </row>
    <row r="125" customFormat="false" ht="28.5" hidden="false" customHeight="true" outlineLevel="0" collapsed="false">
      <c r="A125" s="49" t="s">
        <v>262</v>
      </c>
      <c r="B125" s="23" t="s">
        <v>260</v>
      </c>
      <c r="C125" s="23" t="n">
        <v>2010</v>
      </c>
      <c r="D125" s="41" t="n">
        <v>44232</v>
      </c>
      <c r="E125" s="21" t="s">
        <v>263</v>
      </c>
      <c r="F125" s="33" t="n">
        <v>7</v>
      </c>
      <c r="G125" s="23" t="s">
        <v>11</v>
      </c>
      <c r="H125" s="23" t="s">
        <v>11</v>
      </c>
      <c r="I125" s="23" t="s">
        <v>11</v>
      </c>
    </row>
    <row r="126" customFormat="false" ht="28.5" hidden="false" customHeight="true" outlineLevel="0" collapsed="false">
      <c r="A126" s="49" t="s">
        <v>264</v>
      </c>
      <c r="B126" s="23" t="s">
        <v>265</v>
      </c>
      <c r="C126" s="23" t="n">
        <v>2012</v>
      </c>
      <c r="D126" s="41" t="n">
        <v>44232</v>
      </c>
      <c r="E126" s="21" t="s">
        <v>266</v>
      </c>
      <c r="F126" s="33" t="n">
        <v>30</v>
      </c>
      <c r="G126" s="23" t="s">
        <v>11</v>
      </c>
      <c r="H126" s="23" t="s">
        <v>11</v>
      </c>
      <c r="I126" s="23" t="s">
        <v>11</v>
      </c>
    </row>
    <row r="127" customFormat="false" ht="28.5" hidden="false" customHeight="true" outlineLevel="0" collapsed="false">
      <c r="A127" s="50" t="s">
        <v>267</v>
      </c>
      <c r="B127" s="28" t="s">
        <v>265</v>
      </c>
      <c r="C127" s="28" t="n">
        <v>2012</v>
      </c>
      <c r="D127" s="51" t="n">
        <v>44232</v>
      </c>
      <c r="E127" s="52" t="s">
        <v>268</v>
      </c>
      <c r="F127" s="53" t="n">
        <v>32</v>
      </c>
      <c r="G127" s="28" t="s">
        <v>11</v>
      </c>
      <c r="H127" s="28" t="s">
        <v>11</v>
      </c>
      <c r="I127" s="28" t="s">
        <v>11</v>
      </c>
    </row>
    <row r="128" customFormat="false" ht="28.5" hidden="false" customHeight="true" outlineLevel="0" collapsed="false">
      <c r="A128" s="36" t="s">
        <v>269</v>
      </c>
      <c r="B128" s="21" t="s">
        <v>265</v>
      </c>
      <c r="C128" s="21" t="n">
        <v>2009</v>
      </c>
      <c r="D128" s="40" t="n">
        <v>44260</v>
      </c>
      <c r="E128" s="21" t="s">
        <v>270</v>
      </c>
      <c r="F128" s="21" t="n">
        <v>5</v>
      </c>
      <c r="G128" s="21" t="s">
        <v>11</v>
      </c>
      <c r="H128" s="21" t="s">
        <v>11</v>
      </c>
      <c r="I128" s="21" t="s">
        <v>11</v>
      </c>
    </row>
    <row r="129" customFormat="false" ht="28.5" hidden="false" customHeight="true" outlineLevel="0" collapsed="false">
      <c r="A129" s="37" t="s">
        <v>271</v>
      </c>
      <c r="B129" s="23" t="s">
        <v>265</v>
      </c>
      <c r="C129" s="23" t="n">
        <v>2009</v>
      </c>
      <c r="D129" s="41" t="n">
        <v>44260</v>
      </c>
      <c r="E129" s="23" t="s">
        <v>272</v>
      </c>
      <c r="F129" s="23" t="n">
        <v>6</v>
      </c>
      <c r="G129" s="23" t="s">
        <v>11</v>
      </c>
      <c r="H129" s="23" t="s">
        <v>11</v>
      </c>
      <c r="I129" s="23" t="s">
        <v>11</v>
      </c>
    </row>
    <row r="130" customFormat="false" ht="28.5" hidden="false" customHeight="true" outlineLevel="0" collapsed="false">
      <c r="A130" s="37" t="s">
        <v>273</v>
      </c>
      <c r="B130" s="23" t="s">
        <v>265</v>
      </c>
      <c r="C130" s="23" t="n">
        <v>2009</v>
      </c>
      <c r="D130" s="41" t="n">
        <v>44260</v>
      </c>
      <c r="E130" s="23" t="s">
        <v>274</v>
      </c>
      <c r="F130" s="23" t="n">
        <v>7</v>
      </c>
      <c r="G130" s="23" t="s">
        <v>11</v>
      </c>
      <c r="H130" s="23" t="s">
        <v>11</v>
      </c>
      <c r="I130" s="23" t="s">
        <v>11</v>
      </c>
    </row>
    <row r="131" customFormat="false" ht="28.5" hidden="false" customHeight="true" outlineLevel="0" collapsed="false">
      <c r="A131" s="37" t="s">
        <v>275</v>
      </c>
      <c r="B131" s="23" t="s">
        <v>265</v>
      </c>
      <c r="C131" s="23" t="n">
        <v>2009</v>
      </c>
      <c r="D131" s="41" t="n">
        <v>44260</v>
      </c>
      <c r="E131" s="23" t="s">
        <v>276</v>
      </c>
      <c r="F131" s="23" t="n">
        <v>6</v>
      </c>
      <c r="G131" s="23" t="s">
        <v>11</v>
      </c>
      <c r="H131" s="23" t="s">
        <v>11</v>
      </c>
      <c r="I131" s="23" t="s">
        <v>11</v>
      </c>
    </row>
    <row r="132" customFormat="false" ht="28.5" hidden="false" customHeight="true" outlineLevel="0" collapsed="false">
      <c r="A132" s="37" t="s">
        <v>277</v>
      </c>
      <c r="B132" s="23" t="s">
        <v>260</v>
      </c>
      <c r="C132" s="23" t="n">
        <v>2009</v>
      </c>
      <c r="D132" s="41" t="n">
        <v>44260</v>
      </c>
      <c r="E132" s="23" t="s">
        <v>278</v>
      </c>
      <c r="F132" s="23" t="n">
        <v>14</v>
      </c>
      <c r="G132" s="23" t="s">
        <v>11</v>
      </c>
      <c r="H132" s="23" t="s">
        <v>11</v>
      </c>
      <c r="I132" s="23" t="s">
        <v>11</v>
      </c>
    </row>
    <row r="133" customFormat="false" ht="28.5" hidden="false" customHeight="true" outlineLevel="0" collapsed="false">
      <c r="A133" s="37" t="s">
        <v>279</v>
      </c>
      <c r="B133" s="23" t="s">
        <v>260</v>
      </c>
      <c r="C133" s="23" t="n">
        <v>2009</v>
      </c>
      <c r="D133" s="41" t="n">
        <v>44260</v>
      </c>
      <c r="E133" s="23" t="s">
        <v>280</v>
      </c>
      <c r="F133" s="23" t="n">
        <v>4</v>
      </c>
      <c r="G133" s="23" t="s">
        <v>11</v>
      </c>
      <c r="H133" s="23" t="s">
        <v>11</v>
      </c>
      <c r="I133" s="23" t="s">
        <v>11</v>
      </c>
    </row>
    <row r="134" customFormat="false" ht="28.5" hidden="false" customHeight="true" outlineLevel="0" collapsed="false">
      <c r="A134" s="37" t="s">
        <v>281</v>
      </c>
      <c r="B134" s="23" t="s">
        <v>260</v>
      </c>
      <c r="C134" s="23" t="n">
        <v>2009</v>
      </c>
      <c r="D134" s="41" t="n">
        <v>44260</v>
      </c>
      <c r="E134" s="23" t="s">
        <v>282</v>
      </c>
      <c r="F134" s="23" t="n">
        <v>12</v>
      </c>
      <c r="G134" s="23" t="s">
        <v>11</v>
      </c>
      <c r="H134" s="23" t="s">
        <v>11</v>
      </c>
      <c r="I134" s="23" t="s">
        <v>11</v>
      </c>
    </row>
    <row r="135" customFormat="false" ht="28.5" hidden="false" customHeight="true" outlineLevel="0" collapsed="false">
      <c r="A135" s="37" t="s">
        <v>283</v>
      </c>
      <c r="B135" s="23" t="s">
        <v>260</v>
      </c>
      <c r="C135" s="23" t="n">
        <v>2009</v>
      </c>
      <c r="D135" s="41" t="n">
        <v>44260</v>
      </c>
      <c r="E135" s="23" t="s">
        <v>284</v>
      </c>
      <c r="F135" s="34" t="n">
        <v>8</v>
      </c>
      <c r="G135" s="23" t="s">
        <v>11</v>
      </c>
      <c r="H135" s="23" t="s">
        <v>11</v>
      </c>
      <c r="I135" s="23" t="s">
        <v>11</v>
      </c>
    </row>
    <row r="136" customFormat="false" ht="28.5" hidden="false" customHeight="true" outlineLevel="0" collapsed="false">
      <c r="A136" s="37" t="s">
        <v>285</v>
      </c>
      <c r="B136" s="23" t="s">
        <v>212</v>
      </c>
      <c r="C136" s="23" t="n">
        <v>2009</v>
      </c>
      <c r="D136" s="41" t="n">
        <v>44260</v>
      </c>
      <c r="E136" s="23" t="s">
        <v>286</v>
      </c>
      <c r="F136" s="34" t="n">
        <v>5</v>
      </c>
      <c r="G136" s="23" t="s">
        <v>11</v>
      </c>
      <c r="H136" s="23" t="s">
        <v>11</v>
      </c>
      <c r="I136" s="23" t="s">
        <v>11</v>
      </c>
    </row>
    <row r="137" customFormat="false" ht="28.5" hidden="false" customHeight="true" outlineLevel="0" collapsed="false">
      <c r="A137" s="37" t="s">
        <v>287</v>
      </c>
      <c r="B137" s="23" t="s">
        <v>212</v>
      </c>
      <c r="C137" s="23" t="n">
        <v>2009</v>
      </c>
      <c r="D137" s="41" t="n">
        <v>44260</v>
      </c>
      <c r="E137" s="23" t="s">
        <v>288</v>
      </c>
      <c r="F137" s="23" t="n">
        <v>9</v>
      </c>
      <c r="G137" s="23" t="s">
        <v>11</v>
      </c>
      <c r="H137" s="23" t="s">
        <v>11</v>
      </c>
      <c r="I137" s="23" t="s">
        <v>11</v>
      </c>
    </row>
    <row r="138" customFormat="false" ht="28.5" hidden="false" customHeight="true" outlineLevel="0" collapsed="false">
      <c r="A138" s="37" t="s">
        <v>289</v>
      </c>
      <c r="B138" s="23" t="s">
        <v>290</v>
      </c>
      <c r="C138" s="23" t="n">
        <v>2009</v>
      </c>
      <c r="D138" s="41" t="n">
        <v>44260</v>
      </c>
      <c r="E138" s="23" t="s">
        <v>291</v>
      </c>
      <c r="F138" s="23" t="n">
        <v>8</v>
      </c>
      <c r="G138" s="23" t="s">
        <v>11</v>
      </c>
      <c r="H138" s="23" t="s">
        <v>11</v>
      </c>
      <c r="I138" s="23" t="s">
        <v>11</v>
      </c>
    </row>
    <row r="139" customFormat="false" ht="28.5" hidden="false" customHeight="true" outlineLevel="0" collapsed="false">
      <c r="A139" s="37" t="s">
        <v>292</v>
      </c>
      <c r="B139" s="23" t="s">
        <v>290</v>
      </c>
      <c r="C139" s="23" t="n">
        <v>2009</v>
      </c>
      <c r="D139" s="41" t="n">
        <v>44260</v>
      </c>
      <c r="E139" s="23" t="s">
        <v>293</v>
      </c>
      <c r="F139" s="23" t="n">
        <v>4</v>
      </c>
      <c r="G139" s="23" t="s">
        <v>11</v>
      </c>
      <c r="H139" s="23" t="s">
        <v>11</v>
      </c>
      <c r="I139" s="23" t="s">
        <v>11</v>
      </c>
    </row>
    <row r="140" customFormat="false" ht="28.5" hidden="false" customHeight="true" outlineLevel="0" collapsed="false">
      <c r="A140" s="37" t="s">
        <v>294</v>
      </c>
      <c r="B140" s="23" t="s">
        <v>290</v>
      </c>
      <c r="C140" s="23" t="n">
        <v>2009</v>
      </c>
      <c r="D140" s="41" t="n">
        <v>44260</v>
      </c>
      <c r="E140" s="23" t="s">
        <v>295</v>
      </c>
      <c r="F140" s="23" t="n">
        <v>7</v>
      </c>
      <c r="G140" s="23" t="s">
        <v>11</v>
      </c>
      <c r="H140" s="23" t="s">
        <v>11</v>
      </c>
      <c r="I140" s="23" t="s">
        <v>11</v>
      </c>
    </row>
    <row r="141" customFormat="false" ht="28.5" hidden="false" customHeight="true" outlineLevel="0" collapsed="false">
      <c r="A141" s="37" t="s">
        <v>296</v>
      </c>
      <c r="B141" s="23" t="s">
        <v>260</v>
      </c>
      <c r="C141" s="23" t="n">
        <v>2012</v>
      </c>
      <c r="D141" s="41" t="n">
        <v>44260</v>
      </c>
      <c r="E141" s="23" t="s">
        <v>297</v>
      </c>
      <c r="F141" s="34" t="n">
        <v>12</v>
      </c>
      <c r="G141" s="23" t="s">
        <v>11</v>
      </c>
      <c r="H141" s="23" t="s">
        <v>11</v>
      </c>
      <c r="I141" s="23" t="s">
        <v>11</v>
      </c>
    </row>
    <row r="142" customFormat="false" ht="28.5" hidden="false" customHeight="true" outlineLevel="0" collapsed="false">
      <c r="A142" s="37" t="s">
        <v>298</v>
      </c>
      <c r="B142" s="23" t="s">
        <v>260</v>
      </c>
      <c r="C142" s="23" t="n">
        <v>2012</v>
      </c>
      <c r="D142" s="41" t="n">
        <v>44260</v>
      </c>
      <c r="E142" s="23" t="s">
        <v>299</v>
      </c>
      <c r="F142" s="34" t="n">
        <v>20</v>
      </c>
      <c r="G142" s="23" t="s">
        <v>11</v>
      </c>
      <c r="H142" s="23" t="s">
        <v>11</v>
      </c>
      <c r="I142" s="23" t="s">
        <v>11</v>
      </c>
    </row>
    <row r="143" customFormat="false" ht="28.5" hidden="false" customHeight="true" outlineLevel="0" collapsed="false">
      <c r="A143" s="37" t="s">
        <v>300</v>
      </c>
      <c r="B143" s="23" t="s">
        <v>260</v>
      </c>
      <c r="C143" s="23" t="n">
        <v>2012</v>
      </c>
      <c r="D143" s="41" t="n">
        <v>44260</v>
      </c>
      <c r="E143" s="23" t="s">
        <v>301</v>
      </c>
      <c r="F143" s="34" t="n">
        <v>28</v>
      </c>
      <c r="G143" s="23" t="s">
        <v>11</v>
      </c>
      <c r="H143" s="23" t="s">
        <v>11</v>
      </c>
      <c r="I143" s="23" t="s">
        <v>11</v>
      </c>
    </row>
    <row r="144" customFormat="false" ht="28.5" hidden="false" customHeight="true" outlineLevel="0" collapsed="false">
      <c r="A144" s="37" t="s">
        <v>302</v>
      </c>
      <c r="B144" s="23" t="s">
        <v>260</v>
      </c>
      <c r="C144" s="23" t="n">
        <v>2012</v>
      </c>
      <c r="D144" s="41" t="n">
        <v>44260</v>
      </c>
      <c r="E144" s="23" t="s">
        <v>303</v>
      </c>
      <c r="F144" s="34" t="n">
        <v>42</v>
      </c>
      <c r="G144" s="23" t="s">
        <v>11</v>
      </c>
      <c r="H144" s="23" t="s">
        <v>11</v>
      </c>
      <c r="I144" s="23" t="s">
        <v>11</v>
      </c>
    </row>
    <row r="145" customFormat="false" ht="28.5" hidden="false" customHeight="true" outlineLevel="0" collapsed="false">
      <c r="A145" s="37" t="s">
        <v>304</v>
      </c>
      <c r="B145" s="23" t="s">
        <v>260</v>
      </c>
      <c r="C145" s="23" t="n">
        <v>2012</v>
      </c>
      <c r="D145" s="41" t="n">
        <v>44260</v>
      </c>
      <c r="E145" s="23" t="s">
        <v>305</v>
      </c>
      <c r="F145" s="34" t="n">
        <v>12</v>
      </c>
      <c r="G145" s="23" t="s">
        <v>11</v>
      </c>
      <c r="H145" s="23" t="s">
        <v>11</v>
      </c>
      <c r="I145" s="23" t="s">
        <v>11</v>
      </c>
    </row>
    <row r="146" customFormat="false" ht="28.5" hidden="false" customHeight="true" outlineLevel="0" collapsed="false">
      <c r="A146" s="37" t="s">
        <v>306</v>
      </c>
      <c r="B146" s="23" t="s">
        <v>260</v>
      </c>
      <c r="C146" s="23" t="n">
        <v>2012</v>
      </c>
      <c r="D146" s="41" t="n">
        <v>44260</v>
      </c>
      <c r="E146" s="23" t="s">
        <v>307</v>
      </c>
      <c r="F146" s="34" t="n">
        <v>50</v>
      </c>
      <c r="G146" s="23" t="s">
        <v>11</v>
      </c>
      <c r="H146" s="23" t="s">
        <v>11</v>
      </c>
      <c r="I146" s="23" t="s">
        <v>11</v>
      </c>
    </row>
    <row r="147" customFormat="false" ht="28.5" hidden="false" customHeight="true" outlineLevel="0" collapsed="false">
      <c r="A147" s="37" t="s">
        <v>308</v>
      </c>
      <c r="B147" s="23" t="s">
        <v>260</v>
      </c>
      <c r="C147" s="23" t="n">
        <v>2012</v>
      </c>
      <c r="D147" s="41" t="n">
        <v>44260</v>
      </c>
      <c r="E147" s="23" t="s">
        <v>309</v>
      </c>
      <c r="F147" s="34" t="n">
        <v>20</v>
      </c>
      <c r="G147" s="23" t="s">
        <v>11</v>
      </c>
      <c r="H147" s="23" t="s">
        <v>11</v>
      </c>
      <c r="I147" s="23" t="s">
        <v>11</v>
      </c>
    </row>
    <row r="148" customFormat="false" ht="28.5" hidden="false" customHeight="true" outlineLevel="0" collapsed="false">
      <c r="A148" s="37" t="s">
        <v>310</v>
      </c>
      <c r="B148" s="23" t="s">
        <v>260</v>
      </c>
      <c r="C148" s="23" t="n">
        <v>2012</v>
      </c>
      <c r="D148" s="41" t="n">
        <v>44260</v>
      </c>
      <c r="E148" s="23" t="s">
        <v>311</v>
      </c>
      <c r="F148" s="34" t="n">
        <v>20</v>
      </c>
      <c r="G148" s="23" t="s">
        <v>11</v>
      </c>
      <c r="H148" s="23" t="s">
        <v>11</v>
      </c>
      <c r="I148" s="23" t="s">
        <v>11</v>
      </c>
    </row>
    <row r="149" customFormat="false" ht="28.5" hidden="false" customHeight="true" outlineLevel="0" collapsed="false">
      <c r="A149" s="37" t="s">
        <v>312</v>
      </c>
      <c r="B149" s="23" t="s">
        <v>260</v>
      </c>
      <c r="C149" s="23" t="n">
        <v>2012</v>
      </c>
      <c r="D149" s="41" t="n">
        <v>44260</v>
      </c>
      <c r="E149" s="23" t="s">
        <v>313</v>
      </c>
      <c r="F149" s="34" t="n">
        <v>42</v>
      </c>
      <c r="G149" s="23" t="s">
        <v>11</v>
      </c>
      <c r="H149" s="23" t="s">
        <v>11</v>
      </c>
      <c r="I149" s="23" t="s">
        <v>11</v>
      </c>
    </row>
    <row r="150" customFormat="false" ht="28.5" hidden="false" customHeight="true" outlineLevel="0" collapsed="false">
      <c r="A150" s="37" t="s">
        <v>314</v>
      </c>
      <c r="B150" s="23" t="s">
        <v>260</v>
      </c>
      <c r="C150" s="23" t="n">
        <v>2012</v>
      </c>
      <c r="D150" s="41" t="n">
        <v>44260</v>
      </c>
      <c r="E150" s="23" t="s">
        <v>315</v>
      </c>
      <c r="F150" s="34" t="n">
        <v>40</v>
      </c>
      <c r="G150" s="23" t="s">
        <v>11</v>
      </c>
      <c r="H150" s="23" t="s">
        <v>11</v>
      </c>
      <c r="I150" s="23" t="s">
        <v>11</v>
      </c>
    </row>
    <row r="151" customFormat="false" ht="28.5" hidden="false" customHeight="true" outlineLevel="0" collapsed="false">
      <c r="A151" s="54" t="s">
        <v>316</v>
      </c>
      <c r="B151" s="44" t="s">
        <v>260</v>
      </c>
      <c r="C151" s="44" t="n">
        <v>2012</v>
      </c>
      <c r="D151" s="55" t="n">
        <v>44260</v>
      </c>
      <c r="E151" s="28" t="s">
        <v>317</v>
      </c>
      <c r="F151" s="56" t="n">
        <v>16</v>
      </c>
      <c r="G151" s="28" t="s">
        <v>11</v>
      </c>
      <c r="H151" s="28" t="s">
        <v>11</v>
      </c>
      <c r="I151" s="28" t="s">
        <v>11</v>
      </c>
    </row>
    <row r="152" customFormat="false" ht="13.8" hidden="false" customHeight="false" outlineLevel="0" collapsed="false">
      <c r="A152" s="57"/>
      <c r="B152" s="58"/>
      <c r="C152" s="58"/>
      <c r="D152" s="48" t="n">
        <v>44198</v>
      </c>
      <c r="E152" s="21" t="s">
        <v>318</v>
      </c>
      <c r="F152" s="58" t="n">
        <f aca="false">SUMIF($D$2:$D$151,D152,$F$2:$F$151)</f>
        <v>66</v>
      </c>
      <c r="G152" s="59"/>
      <c r="H152" s="59"/>
      <c r="I152" s="59"/>
    </row>
    <row r="153" customFormat="false" ht="13.8" hidden="false" customHeight="false" outlineLevel="0" collapsed="false">
      <c r="A153" s="60"/>
      <c r="B153" s="43"/>
      <c r="C153" s="43"/>
      <c r="D153" s="41" t="n">
        <v>44199</v>
      </c>
      <c r="E153" s="23" t="s">
        <v>318</v>
      </c>
      <c r="F153" s="43" t="n">
        <f aca="false">SUMIF($D$2:$D$151,D153,$F$2:$F$151)</f>
        <v>178</v>
      </c>
      <c r="G153" s="59"/>
      <c r="H153" s="59"/>
      <c r="I153" s="59"/>
    </row>
    <row r="154" customFormat="false" ht="13.8" hidden="false" customHeight="false" outlineLevel="0" collapsed="false">
      <c r="A154" s="60"/>
      <c r="B154" s="43"/>
      <c r="C154" s="43"/>
      <c r="D154" s="41" t="n">
        <v>44230</v>
      </c>
      <c r="E154" s="23" t="s">
        <v>318</v>
      </c>
      <c r="F154" s="43" t="n">
        <f aca="false">SUMIF($D$2:$D$151,D154,$F$2:$F$151)</f>
        <v>546</v>
      </c>
      <c r="G154" s="59"/>
      <c r="H154" s="59"/>
      <c r="I154" s="59"/>
    </row>
    <row r="155" customFormat="false" ht="13.8" hidden="false" customHeight="false" outlineLevel="0" collapsed="false">
      <c r="A155" s="60"/>
      <c r="B155" s="43"/>
      <c r="C155" s="43"/>
      <c r="D155" s="41" t="n">
        <v>44258</v>
      </c>
      <c r="E155" s="23" t="s">
        <v>318</v>
      </c>
      <c r="F155" s="43" t="n">
        <f aca="false">SUMIF($D$2:$D$151,D155,$F$2:$F$151)</f>
        <v>188</v>
      </c>
      <c r="G155" s="59"/>
      <c r="H155" s="59"/>
      <c r="I155" s="59"/>
    </row>
    <row r="156" customFormat="false" ht="13.8" hidden="false" customHeight="false" outlineLevel="0" collapsed="false">
      <c r="A156" s="60"/>
      <c r="B156" s="43"/>
      <c r="C156" s="43"/>
      <c r="D156" s="23" t="n">
        <v>4</v>
      </c>
      <c r="E156" s="23" t="s">
        <v>318</v>
      </c>
      <c r="F156" s="43" t="n">
        <f aca="false">SUMIF($D$2:$D$151,D156,$F$2:$F$151)</f>
        <v>396</v>
      </c>
      <c r="G156" s="59"/>
      <c r="H156" s="59"/>
      <c r="I156" s="59"/>
    </row>
    <row r="157" customFormat="false" ht="13.8" hidden="false" customHeight="false" outlineLevel="0" collapsed="false">
      <c r="A157" s="60"/>
      <c r="B157" s="43"/>
      <c r="C157" s="43"/>
      <c r="D157" s="41" t="n">
        <v>44201</v>
      </c>
      <c r="E157" s="23" t="s">
        <v>318</v>
      </c>
      <c r="F157" s="43" t="n">
        <f aca="false">SUMIF($D$2:$D$151,D157,$F$2:$F$151)</f>
        <v>334</v>
      </c>
      <c r="G157" s="59"/>
      <c r="H157" s="59"/>
      <c r="I157" s="59"/>
    </row>
    <row r="158" customFormat="false" ht="13.8" hidden="false" customHeight="false" outlineLevel="0" collapsed="false">
      <c r="A158" s="60"/>
      <c r="B158" s="43"/>
      <c r="C158" s="43"/>
      <c r="D158" s="41" t="n">
        <v>44232</v>
      </c>
      <c r="E158" s="23" t="s">
        <v>318</v>
      </c>
      <c r="F158" s="43" t="n">
        <f aca="false">SUMIF($D$2:$D$151,D158,$F$2:$F$151)</f>
        <v>182</v>
      </c>
      <c r="G158" s="59"/>
      <c r="H158" s="59"/>
      <c r="I158" s="59"/>
    </row>
    <row r="159" customFormat="false" ht="13.8" hidden="false" customHeight="false" outlineLevel="0" collapsed="false">
      <c r="A159" s="60"/>
      <c r="B159" s="43"/>
      <c r="C159" s="43"/>
      <c r="D159" s="41" t="n">
        <v>44260</v>
      </c>
      <c r="E159" s="23" t="s">
        <v>318</v>
      </c>
      <c r="F159" s="43" t="n">
        <f aca="false">SUMIF($D$2:$D$151,D159,$F$2:$F$151)</f>
        <v>397</v>
      </c>
      <c r="G159" s="59"/>
      <c r="H159" s="59"/>
      <c r="I159" s="59"/>
    </row>
    <row r="160" customFormat="false" ht="13.8" hidden="true" customHeight="false" outlineLevel="0" collapsed="false">
      <c r="A160" s="61"/>
      <c r="B160" s="62"/>
      <c r="C160" s="62"/>
      <c r="D160" s="63" t="s">
        <v>319</v>
      </c>
      <c r="E160" s="63"/>
      <c r="F160" s="62" t="n">
        <f aca="false">SUM(F152:F159)</f>
        <v>2287</v>
      </c>
      <c r="G160" s="62"/>
      <c r="H160" s="62"/>
      <c r="I160" s="62"/>
    </row>
  </sheetData>
  <autoFilter ref="A1:I159"/>
  <hyperlinks>
    <hyperlink ref="H4" r:id="rId1" display="https://leismunicipais.com.br/a/rj/r/rio-de-janeiro/decreto/2015/4088/40876/decreto-n-40876-2015-dispoe-sobre-alteracoes-de-itinerarios-do-servico-de-transporte-publico-local-stpl-na-ap3-e-ap4"/>
    <hyperlink ref="H5" r:id="rId2" display="https://leismunicipais.com.br/a/rj/r/rio-de-janeiro/decreto/2015/4088/40876/decreto-n-40876-2015-dispoe-sobre-alteracoes-de-itinerarios-do-servico-de-transporte-publico-local-stpl-na-ap3-e-ap4"/>
    <hyperlink ref="H6" r:id="rId3" display="https://leismunicipais.com.br/a/rj/r/rio-de-janeiro/decreto/2015/4112/41112/decreto-n-41112-2015-dispoe-sobre-alteracoes-de-itinerarios-do-servico-de-transporte-publico-local-stpl-na-ap3"/>
    <hyperlink ref="H7" r:id="rId4" display="https://leismunicipais.com.br/a/rj/r/rio-de-janeiro/decreto/2015/4088/40876/decreto-n-40876-2015-dispoe-sobre-alteracoes-de-itinerarios-do-servico-de-transporte-publico-local-stpl-na-ap3-e-ap4"/>
    <hyperlink ref="H8" r:id="rId5" display="https://leismunicipais.com.br/a/rj/r/rio-de-janeiro/decreto/2015/4112/41112/decreto-n-41112-2015-dispoe-sobre-alteracoes-de-itinerarios-do-servico-de-transporte-publico-local-stpl-na-ap3"/>
    <hyperlink ref="H9" r:id="rId6" display="https://leismunicipais.com.br/a/rj/r/rio-de-janeiro/decreto/2015/4112/41112/decreto-n-41112-2015-dispoe-sobre-alteracoes-de-itinerarios-do-servico-de-transporte-publico-local-stpl-na-ap3"/>
    <hyperlink ref="H10" r:id="rId7" display="https://leismunicipais.com.br/a/rj/r/rio-de-janeiro/decreto/2015/4088/40876/decreto-n-40876-2015-dispoe-sobre-alteracoes-de-itinerarios-do-servico-de-transporte-publico-local-stpl-na-ap3-e-ap4"/>
    <hyperlink ref="H11" r:id="rId8" display="https://leismunicipais.com.br/a/rj/r/rio-de-janeiro/decreto/2015/4112/41112/decreto-n-41112-2015-dispoe-sobre-alteracoes-de-itinerarios-do-servico-de-transporte-publico-local-stpl-na-ap3"/>
    <hyperlink ref="H12" r:id="rId9" display="https://leismunicipais.com.br/a/rj/r/rio-de-janeiro/decreto/2015/4112/41112/decreto-n-41112-2015-dispoe-sobre-alteracoes-de-itinerarios-do-servico-de-transporte-publico-local-stpl-na-ap3"/>
    <hyperlink ref="H13" r:id="rId10" display="https://leismunicipais.com.br/a/rj/r/rio-de-janeiro/decreto/2015/4088/40876/decreto-n-40876-2015-dispoe-sobre-alteracoes-de-itinerarios-do-servico-de-transporte-publico-local-stpl-na-ap3-e-ap4"/>
    <hyperlink ref="H14" r:id="rId11" display="https://leismunicipais.com.br/a/rj/r/rio-de-janeiro/decreto/2015/4088/40876/decreto-n-40876-2015-dispoe-sobre-alteracoes-de-itinerarios-do-servico-de-transporte-publico-local-stpl-na-ap3-e-ap4"/>
    <hyperlink ref="H15" r:id="rId12" display="https://leismunicipais.com.br/a/rj/r/rio-de-janeiro/decreto/2015/4088/40876/decreto-n-40876-2015-dispoe-sobre-alteracoes-de-itinerarios-do-servico-de-transporte-publico-local-stpl-na-ap3-e-ap4"/>
    <hyperlink ref="H16" r:id="rId13" display="https://leismunicipais.com.br/a/rj/r/rio-de-janeiro/decreto/2015/4088/40876/decreto-n-40876-2015-dispoe-sobre-alteracoes-de-itinerarios-do-servico-de-transporte-publico-local-stpl-na-ap3-e-ap4"/>
    <hyperlink ref="H17" r:id="rId14" display="https://leismunicipais.com.br/a/rj/r/rio-de-janeiro/decreto/2015/4088/40876/decreto-n-40876-2015-dispoe-sobre-alteracoes-de-itinerarios-do-servico-de-transporte-publico-local-stpl-na-ap3-e-ap4"/>
    <hyperlink ref="H18" r:id="rId15" display="https://leismunicipais.com.br/a/rj/r/rio-de-janeiro/decreto/2015/4112/41112/decreto-n-41112-2015-dispoe-sobre-alteracoes-de-itinerarios-do-servico-de-transporte-publico-local-stpl-na-ap3"/>
    <hyperlink ref="H19" r:id="rId16" display="https://leismunicipais.com.br/a/rj/r/rio-de-janeiro/decreto/2015/4088/40876/decreto-n-40876-2015-dispoe-sobre-alteracoes-de-itinerarios-do-servico-de-transporte-publico-local-stpl-na-ap3-e-ap4"/>
    <hyperlink ref="H20" r:id="rId17" display="https://leismunicipais.com.br/a/rj/r/rio-de-janeiro/decreto/2015/4088/40876/decreto-n-40876-2015-dispoe-sobre-alteracoes-de-itinerarios-do-servico-de-transporte-publico-local-stpl-na-ap3-e-ap4"/>
    <hyperlink ref="H21" r:id="rId18" display="https://leismunicipais.com.br/a/rj/r/rio-de-janeiro/decreto/2015/4088/40876/decreto-n-40876-2015-dispoe-sobre-alteracoes-de-itinerarios-do-servico-de-transporte-publico-local-stpl-na-ap3-e-ap4"/>
    <hyperlink ref="H22" r:id="rId19" display="https://leismunicipais.com.br/a/rj/r/rio-de-janeiro/decreto/2015/4112/41112/decreto-n-41112-2015-dispoe-sobre-alteracoes-de-itinerarios-do-servico-de-transporte-publico-local-stpl-na-ap3"/>
    <hyperlink ref="H23" r:id="rId20" display="https://leismunicipais.com.br/a/rj/r/rio-de-janeiro/decreto/2015/4112/41112/decreto-n-41112-2015-dispoe-sobre-alteracoes-de-itinerarios-do-servico-de-transporte-publico-local-stpl-na-ap3"/>
    <hyperlink ref="H24" r:id="rId21" display="https://leismunicipais.com.br/a/rj/r/rio-de-janeiro/decreto/2015/4112/41112/decreto-n-41112-2015-dispoe-sobre-alteracoes-de-itinerarios-do-servico-de-transporte-publico-local-stpl-na-ap3"/>
    <hyperlink ref="H35" r:id="rId22" display="https://leismunicipais.com.br/a/rj/r/rio-de-janeiro/decreto/2015/4112/41112/decreto-n-41112-2015-dispoe-sobre-alteracoes-de-itinerarios-do-servico-de-transporte-publico-local-stpl-na-ap3"/>
    <hyperlink ref="H36" r:id="rId23" display="https://leismunicipais.com.br/a/rj/r/rio-de-janeiro/decreto/2015/4112/41112/decreto-n-41112-2015-dispoe-sobre-alteracoes-de-itinerarios-do-servico-de-transporte-publico-local-stpl-na-ap3"/>
    <hyperlink ref="H37" r:id="rId24" display="https://leismunicipais.com.br/a1/rj/r/rio-de-janeiro/decreto/2016/4230/42304/decreto-n-42304-2016-dispoe-sobre-alteracoes-de-itinerarios-do-servico-de-transporte-publico-local-stpl-na-ap-3?r=p"/>
    <hyperlink ref="H38" r:id="rId25" display="https://leismunicipais.com.br/a1/rj/r/rio-de-janeiro/decreto/2016/4230/42304/decreto-n-42304-2016-dispoe-sobre-alteracoes-de-itinerarios-do-servico-de-transporte-publico-local-stpl-na-ap-3?r=p"/>
    <hyperlink ref="H39" r:id="rId26" display="https://leismunicipais.com.br/a1/rj/r/rio-de-janeiro/decreto/2016/4230/42304/decreto-n-42304-2016-dispoe-sobre-alteracoes-de-itinerarios-do-servico-de-transporte-publico-local-stpl-na-ap-3?r=p"/>
    <hyperlink ref="H40" r:id="rId27" display="https://leismunicipais.com.br/a1/rj/r/rio-de-janeiro/decreto/2016/4230/42304/decreto-n-42304-2016-dispoe-sobre-alteracoes-de-itinerarios-do-servico-de-transporte-publico-local-stpl-na-ap-3?r=p"/>
    <hyperlink ref="H41" r:id="rId28" display="https://leismunicipais.com.br/a1/rj/r/rio-de-janeiro/decreto/2016/4230/42304/decreto-n-42304-2016-dispoe-sobre-alteracoes-de-itinerarios-do-servico-de-transporte-publico-local-stpl-na-ap-3?r=p"/>
    <hyperlink ref="H42" r:id="rId29" display="https://leismunicipais.com.br/a1/rj/r/rio-de-janeiro/decreto/2016/4230/42304/decreto-n-42304-2016-dispoe-sobre-alteracoes-de-itinerarios-do-servico-de-transporte-publico-local-stpl-na-ap-3?r=p"/>
    <hyperlink ref="H43" r:id="rId30" display="https://leismunicipais.com.br/a1/rj/r/rio-de-janeiro/decreto/2016/4230/42304/decreto-n-42304-2016-dispoe-sobre-alteracoes-de-itinerarios-do-servico-de-transporte-publico-local-stpl-na-ap-3?r=p"/>
    <hyperlink ref="H44" r:id="rId31" display="https://leismunicipais.com.br/a1/rj/r/rio-de-janeiro/decreto/2016/4230/42304/decreto-n-42304-2016-dispoe-sobre-alteracoes-de-itinerarios-do-servico-de-transporte-publico-local-stpl-na-ap-3?r=p"/>
    <hyperlink ref="H45" r:id="rId32" display="https://leismunicipais.com.br/a1/rj/r/rio-de-janeiro/decreto/2016/4230/42304/decreto-n-42304-2016-dispoe-sobre-alteracoes-de-itinerarios-do-servico-de-transporte-publico-local-stpl-na-ap-3?r=p"/>
    <hyperlink ref="H46" r:id="rId33" display="https://leismunicipais.com.br/a1/rj/r/rio-de-janeiro/decreto/2016/4230/42304/decreto-n-42304-2016-dispoe-sobre-alteracoes-de-itinerarios-do-servico-de-transporte-publico-local-stpl-na-ap-3?r=p"/>
    <hyperlink ref="H47" r:id="rId34" display="https://leismunicipais.com.br/a/rj/r/rio-de-janeiro/decreto/2015/4112/41112/decreto-n-41112-2015-dispoe-sobre-alteracoes-de-itinerarios-do-servico-de-transporte-publico-local-stpl-na-ap3"/>
    <hyperlink ref="H48" r:id="rId35" display="https://leismunicipais.com.br/a/rj/r/rio-de-janeiro/decreto/2015/4112/41112/decreto-n-41112-2015-dispoe-sobre-alteracoes-de-itinerarios-do-servico-de-transporte-publico-local-stpl-na-ap3"/>
    <hyperlink ref="H49" r:id="rId36" display="https://leismunicipais.com.br/a/rj/r/rio-de-janeiro/decreto/2015/4112/41112/decreto-n-41112-2015-dispoe-sobre-alteracoes-de-itinerarios-do-servico-de-transporte-publico-local-stpl-na-ap3"/>
    <hyperlink ref="H51" r:id="rId37" display="https://leismunicipais.com.br/a1/rj/r/rio-de-janeiro/decreto/2015/4035/40355/decreto-n-40355-2015-dispoe-sobre-alteracoes-de-itinerarios-do-servico-de-transporte-publico-local-stpl-na-ap-4"/>
    <hyperlink ref="H52" r:id="rId38" display="https://leismunicipais.com.br/a/rj/r/rio-de-janeiro/decreto/2015/4088/40876/decreto-n-40876-2015-dispoe-sobre-alteracoes-de-itinerarios-do-servico-de-transporte-publico-local-stpl-na-ap3-e-ap4"/>
    <hyperlink ref="H53" r:id="rId39" display="https://leismunicipais.com.br/a/rj/r/rio-de-janeiro/decreto/2015/4088/40876/decreto-n-40876-2015-dispoe-sobre-alteracoes-de-itinerarios-do-servico-de-transporte-publico-local-stpl-na-ap3-e-ap4"/>
    <hyperlink ref="H54" r:id="rId40" display="https://leismunicipais.com.br/a/rj/r/rio-de-janeiro/decreto/2015/4088/40876/decreto-n-40876-2015-dispoe-sobre-alteracoes-de-itinerarios-do-servico-de-transporte-publico-local-stpl-na-ap3-e-ap4"/>
    <hyperlink ref="H55" r:id="rId41" display="https://www.legisweb.com.br/legislacao/?id=421245"/>
    <hyperlink ref="H56" r:id="rId42" display="https://www.legisweb.com.br/legislacao/?id=421245"/>
    <hyperlink ref="H57" r:id="rId43" display="https://www.legisweb.com.br/legislacao/?id=421245"/>
    <hyperlink ref="H58" r:id="rId44" display="https://leismunicipais.com.br/a1/rj/r/rio-de-janeiro/decreto/2013/3812/38117/decreto-n-38117-2013-dispoe-sobre-alteracoes-de-itinerarios-do-servico-de-transporte-publico-local-stpl-na-ap4"/>
    <hyperlink ref="H59" r:id="rId45" display="https://leismunicipais.com.br/a1/rj/r/rio-de-janeiro/decreto/2015/4035/40355/decreto-n-40355-2015-dispoe-sobre-alteracoes-de-itinerarios-do-servico-de-transporte-publico-local-stpl-na-ap-4"/>
    <hyperlink ref="H60" r:id="rId46" display="https://leismunicipais.com.br/a1/rj/r/rio-de-janeiro/decreto/2015/4035/40355/decreto-n-40355-2015-dispoe-sobre-alteracoes-de-itinerarios-do-servico-de-transporte-publico-local-stpl-na-ap-4"/>
    <hyperlink ref="H61" r:id="rId47" display="https://leismunicipais.com.br/a1/rj/r/rio-de-janeiro/decreto/2013/3812/38117/decreto-n-38117-2013-dispoe-sobre-alteracoes-de-itinerarios-do-servico-de-transporte-publico-local-stpl-na-ap4"/>
    <hyperlink ref="H62" r:id="rId48" display="https://www.legisweb.com.br/legislacao/?id=421245"/>
    <hyperlink ref="H63" r:id="rId49" display="https://www.legisweb.com.br/legislacao/?id=421245"/>
    <hyperlink ref="H64" r:id="rId50" display="https://leismunicipais.com.br/a/rj/r/rio-de-janeiro/decreto/2015/4088/40876/decreto-n-40876-2015-dispoe-sobre-alteracoes-de-itinerarios-do-servico-de-transporte-publico-local-stpl-na-ap3-e-ap4"/>
    <hyperlink ref="H65" r:id="rId51" display="https://leismunicipais.com.br/a/rj/r/rio-de-janeiro/decreto/2015/4088/40876/decreto-n-40876-2015-dispoe-sobre-alteracoes-de-itinerarios-do-servico-de-transporte-publico-local-stpl-na-ap3-e-ap4"/>
    <hyperlink ref="H66" r:id="rId52" display="https://leismunicipais.com.br/a/rj/r/rio-de-janeiro/decreto/2015/4088/40876/decreto-n-40876-2015-dispoe-sobre-alteracoes-de-itinerarios-do-servico-de-transporte-publico-local-stpl-na-ap3-e-ap4"/>
    <hyperlink ref="H67" r:id="rId53" display="https://leismunicipais.com.br/a/rj/r/rio-de-janeiro/decreto/2015/4088/40876/decreto-n-40876-2015-dispoe-sobre-alteracoes-de-itinerarios-do-servico-de-transporte-publico-local-stpl-na-ap3-e-ap4"/>
    <hyperlink ref="H68" r:id="rId54" display="https://leismunicipais.com.br/a/rj/r/rio-de-janeiro/decreto/2015/4088/40876/decreto-n-40876-2015-dispoe-sobre-alteracoes-de-itinerarios-do-servico-de-transporte-publico-local-stpl-na-ap3-e-ap4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5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426"/>
  <sheetViews>
    <sheetView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sheetData>
    <row r="1" customFormat="false" ht="15" hidden="false" customHeight="false" outlineLevel="0" collapsed="false">
      <c r="A1" s="64" t="s">
        <v>320</v>
      </c>
      <c r="D1" s="65" t="str">
        <f aca="false">IFERROR(__xludf.dummyfunction("UNIQUE(A:A)"),"Linha 5101")</f>
        <v>Linha 5101</v>
      </c>
      <c r="F1" s="65" t="s">
        <v>321</v>
      </c>
      <c r="H1" s="65" t="s">
        <v>322</v>
      </c>
    </row>
    <row r="2" customFormat="false" ht="15" hidden="false" customHeight="false" outlineLevel="0" collapsed="false">
      <c r="A2" s="64" t="s">
        <v>320</v>
      </c>
      <c r="D2" s="65" t="str">
        <f aca="false">IFERROR(__xludf.dummyfunction("""COMPUTED_VALUE"""),"Linha 5102")</f>
        <v>Linha 5102</v>
      </c>
      <c r="F2" s="65" t="s">
        <v>323</v>
      </c>
      <c r="H2" s="65" t="s">
        <v>324</v>
      </c>
    </row>
    <row r="3" customFormat="false" ht="15" hidden="false" customHeight="false" outlineLevel="0" collapsed="false">
      <c r="A3" s="64" t="s">
        <v>320</v>
      </c>
      <c r="D3" s="65" t="str">
        <f aca="false">IFERROR(__xludf.dummyfunction("""COMPUTED_VALUE"""),"Linha 5103")</f>
        <v>Linha 5103</v>
      </c>
      <c r="F3" s="65" t="s">
        <v>325</v>
      </c>
      <c r="H3" s="65" t="s">
        <v>326</v>
      </c>
    </row>
    <row r="4" customFormat="false" ht="15" hidden="false" customHeight="false" outlineLevel="0" collapsed="false">
      <c r="A4" s="64" t="s">
        <v>327</v>
      </c>
      <c r="D4" s="65" t="str">
        <f aca="false">IFERROR(__xludf.dummyfunction("""COMPUTED_VALUE"""),"Linha 5104")</f>
        <v>Linha 5104</v>
      </c>
      <c r="F4" s="65" t="s">
        <v>328</v>
      </c>
      <c r="H4" s="65" t="s">
        <v>329</v>
      </c>
    </row>
    <row r="5" customFormat="false" ht="15" hidden="false" customHeight="false" outlineLevel="0" collapsed="false">
      <c r="A5" s="64" t="s">
        <v>327</v>
      </c>
      <c r="D5" s="65" t="str">
        <f aca="false">IFERROR(__xludf.dummyfunction("""COMPUTED_VALUE"""),"Linha 5105")</f>
        <v>Linha 5105</v>
      </c>
      <c r="F5" s="65" t="s">
        <v>330</v>
      </c>
      <c r="H5" s="65" t="s">
        <v>331</v>
      </c>
    </row>
    <row r="6" customFormat="false" ht="15" hidden="false" customHeight="false" outlineLevel="0" collapsed="false">
      <c r="A6" s="64" t="s">
        <v>327</v>
      </c>
      <c r="D6" s="65" t="str">
        <f aca="false">IFERROR(__xludf.dummyfunction("""COMPUTED_VALUE"""),"Linha 5106")</f>
        <v>Linha 5106</v>
      </c>
      <c r="F6" s="65" t="s">
        <v>332</v>
      </c>
      <c r="H6" s="65" t="s">
        <v>333</v>
      </c>
    </row>
    <row r="7" customFormat="false" ht="15" hidden="false" customHeight="false" outlineLevel="0" collapsed="false">
      <c r="A7" s="64" t="s">
        <v>334</v>
      </c>
      <c r="D7" s="65" t="str">
        <f aca="false">IFERROR(__xludf.dummyfunction("""COMPUTED_VALUE"""),"Linha 5107")</f>
        <v>Linha 5107</v>
      </c>
      <c r="F7" s="65" t="s">
        <v>335</v>
      </c>
      <c r="H7" s="65" t="s">
        <v>336</v>
      </c>
    </row>
    <row r="8" customFormat="false" ht="15" hidden="false" customHeight="false" outlineLevel="0" collapsed="false">
      <c r="A8" s="64" t="s">
        <v>334</v>
      </c>
      <c r="D8" s="65" t="str">
        <f aca="false">IFERROR(__xludf.dummyfunction("""COMPUTED_VALUE"""),"Linha 5108")</f>
        <v>Linha 5108</v>
      </c>
      <c r="F8" s="65" t="s">
        <v>337</v>
      </c>
      <c r="H8" s="65" t="s">
        <v>338</v>
      </c>
    </row>
    <row r="9" customFormat="false" ht="15" hidden="false" customHeight="false" outlineLevel="0" collapsed="false">
      <c r="A9" s="64" t="s">
        <v>334</v>
      </c>
      <c r="D9" s="65" t="str">
        <f aca="false">IFERROR(__xludf.dummyfunction("""COMPUTED_VALUE"""),"Linha 5109")</f>
        <v>Linha 5109</v>
      </c>
      <c r="F9" s="65" t="s">
        <v>339</v>
      </c>
      <c r="H9" s="65" t="s">
        <v>340</v>
      </c>
    </row>
    <row r="10" customFormat="false" ht="15" hidden="false" customHeight="false" outlineLevel="0" collapsed="false">
      <c r="A10" s="64" t="s">
        <v>334</v>
      </c>
      <c r="D10" s="65" t="str">
        <f aca="false">IFERROR(__xludf.dummyfunction("""COMPUTED_VALUE"""),"Linha 5110")</f>
        <v>Linha 5110</v>
      </c>
      <c r="F10" s="65" t="s">
        <v>341</v>
      </c>
    </row>
    <row r="11" customFormat="false" ht="15" hidden="false" customHeight="false" outlineLevel="0" collapsed="false">
      <c r="A11" s="64" t="s">
        <v>334</v>
      </c>
      <c r="D11" s="65" t="str">
        <f aca="false">IFERROR(__xludf.dummyfunction("""COMPUTED_VALUE"""),"Linha 5111")</f>
        <v>Linha 5111</v>
      </c>
      <c r="F11" s="65" t="s">
        <v>342</v>
      </c>
    </row>
    <row r="12" customFormat="false" ht="15" hidden="false" customHeight="false" outlineLevel="0" collapsed="false">
      <c r="A12" s="64" t="s">
        <v>334</v>
      </c>
      <c r="D12" s="65" t="str">
        <f aca="false">IFERROR(__xludf.dummyfunction("""COMPUTED_VALUE"""),"Linha 5112")</f>
        <v>Linha 5112</v>
      </c>
      <c r="F12" s="65" t="s">
        <v>343</v>
      </c>
    </row>
    <row r="13" customFormat="false" ht="15" hidden="false" customHeight="false" outlineLevel="0" collapsed="false">
      <c r="A13" s="64" t="s">
        <v>334</v>
      </c>
      <c r="D13" s="65" t="str">
        <f aca="false">IFERROR(__xludf.dummyfunction("""COMPUTED_VALUE"""),"Linha 5113")</f>
        <v>Linha 5113</v>
      </c>
      <c r="F13" s="65" t="s">
        <v>344</v>
      </c>
    </row>
    <row r="14" customFormat="false" ht="15" hidden="false" customHeight="false" outlineLevel="0" collapsed="false">
      <c r="A14" s="64" t="s">
        <v>334</v>
      </c>
      <c r="D14" s="65" t="str">
        <f aca="false">IFERROR(__xludf.dummyfunction("""COMPUTED_VALUE"""),"Linha 5114")</f>
        <v>Linha 5114</v>
      </c>
      <c r="F14" s="65" t="s">
        <v>345</v>
      </c>
    </row>
    <row r="15" customFormat="false" ht="15" hidden="false" customHeight="false" outlineLevel="0" collapsed="false">
      <c r="A15" s="64" t="s">
        <v>346</v>
      </c>
      <c r="D15" s="65" t="str">
        <f aca="false">IFERROR(__xludf.dummyfunction("""COMPUTED_VALUE"""),"Linha 5115")</f>
        <v>Linha 5115</v>
      </c>
      <c r="F15" s="65" t="s">
        <v>347</v>
      </c>
    </row>
    <row r="16" customFormat="false" ht="15" hidden="false" customHeight="false" outlineLevel="0" collapsed="false">
      <c r="A16" s="64" t="s">
        <v>346</v>
      </c>
      <c r="D16" s="65" t="str">
        <f aca="false">IFERROR(__xludf.dummyfunction("""COMPUTED_VALUE"""),"Linha 5116")</f>
        <v>Linha 5116</v>
      </c>
      <c r="F16" s="65" t="s">
        <v>348</v>
      </c>
    </row>
    <row r="17" customFormat="false" ht="15" hidden="false" customHeight="false" outlineLevel="0" collapsed="false">
      <c r="A17" s="64" t="s">
        <v>346</v>
      </c>
      <c r="D17" s="65" t="str">
        <f aca="false">IFERROR(__xludf.dummyfunction("""COMPUTED_VALUE"""),"Linha 5117")</f>
        <v>Linha 5117</v>
      </c>
      <c r="F17" s="65" t="s">
        <v>349</v>
      </c>
    </row>
    <row r="18" customFormat="false" ht="15" hidden="false" customHeight="false" outlineLevel="0" collapsed="false">
      <c r="A18" s="64" t="s">
        <v>346</v>
      </c>
      <c r="D18" s="65" t="str">
        <f aca="false">IFERROR(__xludf.dummyfunction("""COMPUTED_VALUE"""),"Linha 5118")</f>
        <v>Linha 5118</v>
      </c>
      <c r="F18" s="65" t="s">
        <v>350</v>
      </c>
    </row>
    <row r="19" customFormat="false" ht="15" hidden="false" customHeight="false" outlineLevel="0" collapsed="false">
      <c r="A19" s="64" t="s">
        <v>346</v>
      </c>
      <c r="D19" s="65" t="str">
        <f aca="false">IFERROR(__xludf.dummyfunction("""COMPUTED_VALUE"""),"Linha 5119")</f>
        <v>Linha 5119</v>
      </c>
    </row>
    <row r="20" customFormat="false" ht="15" hidden="false" customHeight="false" outlineLevel="0" collapsed="false">
      <c r="A20" s="64" t="s">
        <v>346</v>
      </c>
      <c r="D20" s="65" t="str">
        <f aca="false">IFERROR(__xludf.dummyfunction("""COMPUTED_VALUE"""),"Linha 5120")</f>
        <v>Linha 5120</v>
      </c>
    </row>
    <row r="21" customFormat="false" ht="15" hidden="false" customHeight="false" outlineLevel="0" collapsed="false">
      <c r="A21" s="64" t="s">
        <v>346</v>
      </c>
      <c r="D21" s="65" t="str">
        <f aca="false">IFERROR(__xludf.dummyfunction("""COMPUTED_VALUE"""),"Linha 5121")</f>
        <v>Linha 5121</v>
      </c>
    </row>
    <row r="22" customFormat="false" ht="15" hidden="false" customHeight="false" outlineLevel="0" collapsed="false">
      <c r="A22" s="64" t="s">
        <v>346</v>
      </c>
      <c r="D22" s="65" t="str">
        <f aca="false">IFERROR(__xludf.dummyfunction("""COMPUTED_VALUE"""),"Linha 5122")</f>
        <v>Linha 5122</v>
      </c>
    </row>
    <row r="23" customFormat="false" ht="15" hidden="false" customHeight="false" outlineLevel="0" collapsed="false">
      <c r="A23" s="64" t="s">
        <v>351</v>
      </c>
      <c r="D23" s="65" t="str">
        <f aca="false">IFERROR(__xludf.dummyfunction("""COMPUTED_VALUE"""),"Linha 5123")</f>
        <v>Linha 5123</v>
      </c>
    </row>
    <row r="24" customFormat="false" ht="15" hidden="false" customHeight="false" outlineLevel="0" collapsed="false">
      <c r="A24" s="64" t="s">
        <v>351</v>
      </c>
      <c r="D24" s="65" t="str">
        <f aca="false">IFERROR(__xludf.dummyfunction("""COMPUTED_VALUE"""),"Linha 5124")</f>
        <v>Linha 5124</v>
      </c>
    </row>
    <row r="25" customFormat="false" ht="15" hidden="false" customHeight="false" outlineLevel="0" collapsed="false">
      <c r="A25" s="64" t="s">
        <v>351</v>
      </c>
      <c r="D25" s="65" t="str">
        <f aca="false">IFERROR(__xludf.dummyfunction("""COMPUTED_VALUE"""),"Linha 5125")</f>
        <v>Linha 5125</v>
      </c>
    </row>
    <row r="26" customFormat="false" ht="15" hidden="false" customHeight="false" outlineLevel="0" collapsed="false">
      <c r="A26" s="64" t="s">
        <v>351</v>
      </c>
      <c r="D26" s="65" t="str">
        <f aca="false">IFERROR(__xludf.dummyfunction("""COMPUTED_VALUE"""),"Linha 5126")</f>
        <v>Linha 5126</v>
      </c>
    </row>
    <row r="27" customFormat="false" ht="15" hidden="false" customHeight="false" outlineLevel="0" collapsed="false">
      <c r="A27" s="64" t="s">
        <v>351</v>
      </c>
      <c r="D27" s="65" t="str">
        <f aca="false">IFERROR(__xludf.dummyfunction("""COMPUTED_VALUE"""),"Linha 5127")</f>
        <v>Linha 5127</v>
      </c>
    </row>
    <row r="28" customFormat="false" ht="15" hidden="false" customHeight="false" outlineLevel="0" collapsed="false">
      <c r="A28" s="64" t="s">
        <v>351</v>
      </c>
      <c r="D28" s="65" t="str">
        <f aca="false">IFERROR(__xludf.dummyfunction("""COMPUTED_VALUE"""),"Linha 5128")</f>
        <v>Linha 5128</v>
      </c>
    </row>
    <row r="29" customFormat="false" ht="15" hidden="false" customHeight="false" outlineLevel="0" collapsed="false">
      <c r="A29" s="64" t="s">
        <v>351</v>
      </c>
      <c r="D29" s="65" t="str">
        <f aca="false">IFERROR(__xludf.dummyfunction("""COMPUTED_VALUE"""),"Linha 5129")</f>
        <v>Linha 5129</v>
      </c>
    </row>
    <row r="30" customFormat="false" ht="15" hidden="false" customHeight="false" outlineLevel="0" collapsed="false">
      <c r="A30" s="64" t="s">
        <v>351</v>
      </c>
      <c r="D30" s="65" t="str">
        <f aca="false">IFERROR(__xludf.dummyfunction("""COMPUTED_VALUE"""),"Linha 5130")</f>
        <v>Linha 5130</v>
      </c>
    </row>
    <row r="31" customFormat="false" ht="15" hidden="false" customHeight="false" outlineLevel="0" collapsed="false">
      <c r="A31" s="64" t="s">
        <v>351</v>
      </c>
      <c r="D31" s="65" t="str">
        <f aca="false">IFERROR(__xludf.dummyfunction("""COMPUTED_VALUE"""),"Linha 5131")</f>
        <v>Linha 5131</v>
      </c>
    </row>
    <row r="32" customFormat="false" ht="15" hidden="false" customHeight="false" outlineLevel="0" collapsed="false">
      <c r="A32" s="64" t="s">
        <v>351</v>
      </c>
      <c r="D32" s="65" t="str">
        <f aca="false">IFERROR(__xludf.dummyfunction("""COMPUTED_VALUE"""),"Linha 5132")</f>
        <v>Linha 5132</v>
      </c>
    </row>
    <row r="33" customFormat="false" ht="15" hidden="false" customHeight="false" outlineLevel="0" collapsed="false">
      <c r="A33" s="64" t="s">
        <v>351</v>
      </c>
      <c r="D33" s="65" t="str">
        <f aca="false">IFERROR(__xludf.dummyfunction("""COMPUTED_VALUE"""),"Linha 5201")</f>
        <v>Linha 5201</v>
      </c>
    </row>
    <row r="34" customFormat="false" ht="15" hidden="false" customHeight="false" outlineLevel="0" collapsed="false">
      <c r="A34" s="64" t="s">
        <v>351</v>
      </c>
      <c r="D34" s="65" t="str">
        <f aca="false">IFERROR(__xludf.dummyfunction("""COMPUTED_VALUE"""),"Linha 5202")</f>
        <v>Linha 5202</v>
      </c>
    </row>
    <row r="35" customFormat="false" ht="15" hidden="false" customHeight="false" outlineLevel="0" collapsed="false">
      <c r="A35" s="64" t="s">
        <v>351</v>
      </c>
      <c r="D35" s="65" t="str">
        <f aca="false">IFERROR(__xludf.dummyfunction("""COMPUTED_VALUE"""),"Linha 5203")</f>
        <v>Linha 5203</v>
      </c>
    </row>
    <row r="36" customFormat="false" ht="15" hidden="false" customHeight="false" outlineLevel="0" collapsed="false">
      <c r="A36" s="64" t="s">
        <v>351</v>
      </c>
      <c r="D36" s="65" t="str">
        <f aca="false">IFERROR(__xludf.dummyfunction("""COMPUTED_VALUE"""),"Linha 5204")</f>
        <v>Linha 5204</v>
      </c>
    </row>
    <row r="37" customFormat="false" ht="15" hidden="false" customHeight="false" outlineLevel="0" collapsed="false">
      <c r="A37" s="64" t="s">
        <v>351</v>
      </c>
      <c r="D37" s="65" t="str">
        <f aca="false">IFERROR(__xludf.dummyfunction("""COMPUTED_VALUE"""),"Linha 5205")</f>
        <v>Linha 5205</v>
      </c>
    </row>
    <row r="38" customFormat="false" ht="15" hidden="false" customHeight="false" outlineLevel="0" collapsed="false">
      <c r="A38" s="64" t="s">
        <v>351</v>
      </c>
      <c r="D38" s="65" t="str">
        <f aca="false">IFERROR(__xludf.dummyfunction("""COMPUTED_VALUE"""),"Linha 5206")</f>
        <v>Linha 5206</v>
      </c>
    </row>
    <row r="39" customFormat="false" ht="15" hidden="false" customHeight="false" outlineLevel="0" collapsed="false">
      <c r="A39" s="64" t="s">
        <v>352</v>
      </c>
      <c r="D39" s="65" t="str">
        <f aca="false">IFERROR(__xludf.dummyfunction("""COMPUTED_VALUE"""),"Linha 5207")</f>
        <v>Linha 5207</v>
      </c>
    </row>
    <row r="40" customFormat="false" ht="15" hidden="false" customHeight="false" outlineLevel="0" collapsed="false">
      <c r="A40" s="64" t="s">
        <v>352</v>
      </c>
      <c r="D40" s="65" t="str">
        <f aca="false">IFERROR(__xludf.dummyfunction("""COMPUTED_VALUE"""),"Linha 5208")</f>
        <v>Linha 5208</v>
      </c>
    </row>
    <row r="41" customFormat="false" ht="15" hidden="false" customHeight="false" outlineLevel="0" collapsed="false">
      <c r="A41" s="64" t="s">
        <v>352</v>
      </c>
      <c r="D41" s="65" t="str">
        <f aca="false">IFERROR(__xludf.dummyfunction("""COMPUTED_VALUE"""),"Linha 5209")</f>
        <v>Linha 5209</v>
      </c>
    </row>
    <row r="42" customFormat="false" ht="15" hidden="false" customHeight="false" outlineLevel="0" collapsed="false">
      <c r="A42" s="64" t="s">
        <v>352</v>
      </c>
      <c r="D42" s="65" t="str">
        <f aca="false">IFERROR(__xludf.dummyfunction("""COMPUTED_VALUE"""),"Linha 5210")</f>
        <v>Linha 5210</v>
      </c>
    </row>
    <row r="43" customFormat="false" ht="15" hidden="false" customHeight="false" outlineLevel="0" collapsed="false">
      <c r="A43" s="64" t="s">
        <v>352</v>
      </c>
      <c r="D43" s="65" t="str">
        <f aca="false">IFERROR(__xludf.dummyfunction("""COMPUTED_VALUE"""),"Linha 5211")</f>
        <v>Linha 5211</v>
      </c>
    </row>
    <row r="44" customFormat="false" ht="15" hidden="false" customHeight="false" outlineLevel="0" collapsed="false">
      <c r="A44" s="64" t="s">
        <v>352</v>
      </c>
      <c r="D44" s="65" t="str">
        <f aca="false">IFERROR(__xludf.dummyfunction("""COMPUTED_VALUE"""),"Linha 5212")</f>
        <v>Linha 5212</v>
      </c>
    </row>
    <row r="45" customFormat="false" ht="15" hidden="false" customHeight="false" outlineLevel="0" collapsed="false">
      <c r="A45" s="64" t="s">
        <v>352</v>
      </c>
      <c r="D45" s="65" t="str">
        <f aca="false">IFERROR(__xludf.dummyfunction("""COMPUTED_VALUE"""),"Linha 01")</f>
        <v>Linha 01</v>
      </c>
    </row>
    <row r="46" customFormat="false" ht="15" hidden="false" customHeight="false" outlineLevel="0" collapsed="false">
      <c r="A46" s="64" t="s">
        <v>352</v>
      </c>
      <c r="D46" s="65" t="str">
        <f aca="false">IFERROR(__xludf.dummyfunction("""COMPUTED_VALUE"""),"Linha 5213")</f>
        <v>Linha 5213</v>
      </c>
    </row>
    <row r="47" customFormat="false" ht="15" hidden="false" customHeight="false" outlineLevel="0" collapsed="false">
      <c r="A47" s="64" t="s">
        <v>352</v>
      </c>
      <c r="D47" s="65" t="str">
        <f aca="false">IFERROR(__xludf.dummyfunction("""COMPUTED_VALUE"""),"Linha 02")</f>
        <v>Linha 02</v>
      </c>
    </row>
    <row r="48" customFormat="false" ht="15" hidden="false" customHeight="false" outlineLevel="0" collapsed="false">
      <c r="A48" s="64" t="s">
        <v>352</v>
      </c>
      <c r="D48" s="65" t="str">
        <f aca="false">IFERROR(__xludf.dummyfunction("""COMPUTED_VALUE"""),"Linha 5214")</f>
        <v>Linha 5214</v>
      </c>
    </row>
    <row r="49" customFormat="false" ht="15" hidden="false" customHeight="false" outlineLevel="0" collapsed="false">
      <c r="A49" s="64" t="s">
        <v>352</v>
      </c>
      <c r="D49" s="65" t="str">
        <f aca="false">IFERROR(__xludf.dummyfunction("""COMPUTED_VALUE"""),"Linha 5215")</f>
        <v>Linha 5215</v>
      </c>
    </row>
    <row r="50" customFormat="false" ht="15" hidden="false" customHeight="false" outlineLevel="0" collapsed="false">
      <c r="A50" s="64" t="s">
        <v>352</v>
      </c>
      <c r="D50" s="65" t="str">
        <f aca="false">IFERROR(__xludf.dummyfunction("""COMPUTED_VALUE"""),"Linha 5216")</f>
        <v>Linha 5216</v>
      </c>
    </row>
    <row r="51" customFormat="false" ht="15" hidden="false" customHeight="false" outlineLevel="0" collapsed="false">
      <c r="A51" s="64" t="s">
        <v>352</v>
      </c>
      <c r="D51" s="65" t="str">
        <f aca="false">IFERROR(__xludf.dummyfunction("""COMPUTED_VALUE"""),"Linha 5217")</f>
        <v>Linha 5217</v>
      </c>
    </row>
    <row r="52" customFormat="false" ht="15" hidden="false" customHeight="false" outlineLevel="0" collapsed="false">
      <c r="A52" s="64" t="s">
        <v>353</v>
      </c>
      <c r="D52" s="65" t="str">
        <f aca="false">IFERROR(__xludf.dummyfunction("""COMPUTED_VALUE"""),"Linha 5218")</f>
        <v>Linha 5218</v>
      </c>
    </row>
    <row r="53" customFormat="false" ht="15" hidden="false" customHeight="false" outlineLevel="0" collapsed="false">
      <c r="A53" s="64" t="s">
        <v>353</v>
      </c>
      <c r="D53" s="65" t="str">
        <f aca="false">IFERROR(__xludf.dummyfunction("""COMPUTED_VALUE"""),"Linha 5301")</f>
        <v>Linha 5301</v>
      </c>
    </row>
    <row r="54" customFormat="false" ht="15" hidden="false" customHeight="false" outlineLevel="0" collapsed="false">
      <c r="A54" s="64" t="s">
        <v>353</v>
      </c>
      <c r="D54" s="65" t="str">
        <f aca="false">IFERROR(__xludf.dummyfunction("""COMPUTED_VALUE"""),"Linha 5302")</f>
        <v>Linha 5302</v>
      </c>
    </row>
    <row r="55" customFormat="false" ht="15" hidden="false" customHeight="false" outlineLevel="0" collapsed="false">
      <c r="A55" s="64" t="s">
        <v>353</v>
      </c>
      <c r="D55" s="65" t="str">
        <f aca="false">IFERROR(__xludf.dummyfunction("""COMPUTED_VALUE"""),"Linha 5303")</f>
        <v>Linha 5303</v>
      </c>
    </row>
    <row r="56" customFormat="false" ht="15" hidden="false" customHeight="false" outlineLevel="0" collapsed="false">
      <c r="A56" s="64" t="s">
        <v>354</v>
      </c>
      <c r="D56" s="65" t="str">
        <f aca="false">IFERROR(__xludf.dummyfunction("""COMPUTED_VALUE"""),"Linha 5304")</f>
        <v>Linha 5304</v>
      </c>
    </row>
    <row r="57" customFormat="false" ht="15" hidden="false" customHeight="false" outlineLevel="0" collapsed="false">
      <c r="A57" s="64" t="s">
        <v>354</v>
      </c>
      <c r="D57" s="65" t="str">
        <f aca="false">IFERROR(__xludf.dummyfunction("""COMPUTED_VALUE"""),"Linha 5309")</f>
        <v>Linha 5309</v>
      </c>
    </row>
    <row r="58" customFormat="false" ht="15" hidden="false" customHeight="false" outlineLevel="0" collapsed="false">
      <c r="A58" s="64" t="s">
        <v>354</v>
      </c>
      <c r="D58" s="65" t="str">
        <f aca="false">IFERROR(__xludf.dummyfunction("""COMPUTED_VALUE"""),"Linha 5310")</f>
        <v>Linha 5310</v>
      </c>
    </row>
    <row r="59" customFormat="false" ht="15" hidden="false" customHeight="false" outlineLevel="0" collapsed="false">
      <c r="A59" s="64" t="s">
        <v>354</v>
      </c>
      <c r="D59" s="65" t="str">
        <f aca="false">IFERROR(__xludf.dummyfunction("""COMPUTED_VALUE"""),"Linha 5311")</f>
        <v>Linha 5311</v>
      </c>
    </row>
    <row r="60" customFormat="false" ht="15" hidden="false" customHeight="false" outlineLevel="0" collapsed="false">
      <c r="A60" s="64" t="s">
        <v>354</v>
      </c>
      <c r="D60" s="65" t="str">
        <f aca="false">IFERROR(__xludf.dummyfunction("""COMPUTED_VALUE"""),"Linha 5312")</f>
        <v>Linha 5312</v>
      </c>
    </row>
    <row r="61" customFormat="false" ht="15" hidden="false" customHeight="false" outlineLevel="0" collapsed="false">
      <c r="A61" s="64" t="s">
        <v>354</v>
      </c>
      <c r="D61" s="65" t="str">
        <f aca="false">IFERROR(__xludf.dummyfunction("""COMPUTED_VALUE"""),"Linha 5313")</f>
        <v>Linha 5313</v>
      </c>
    </row>
    <row r="62" customFormat="false" ht="15" hidden="false" customHeight="false" outlineLevel="0" collapsed="false">
      <c r="A62" s="64" t="s">
        <v>354</v>
      </c>
      <c r="D62" s="65"/>
    </row>
    <row r="63" customFormat="false" ht="15" hidden="false" customHeight="false" outlineLevel="0" collapsed="false">
      <c r="A63" s="64" t="s">
        <v>354</v>
      </c>
    </row>
    <row r="64" customFormat="false" ht="15" hidden="false" customHeight="false" outlineLevel="0" collapsed="false">
      <c r="A64" s="64" t="s">
        <v>354</v>
      </c>
    </row>
    <row r="65" customFormat="false" ht="15" hidden="false" customHeight="false" outlineLevel="0" collapsed="false">
      <c r="A65" s="64" t="s">
        <v>354</v>
      </c>
    </row>
    <row r="66" customFormat="false" ht="15" hidden="false" customHeight="false" outlineLevel="0" collapsed="false">
      <c r="A66" s="64" t="s">
        <v>355</v>
      </c>
    </row>
    <row r="67" customFormat="false" ht="15" hidden="false" customHeight="false" outlineLevel="0" collapsed="false">
      <c r="A67" s="64" t="s">
        <v>355</v>
      </c>
    </row>
    <row r="68" customFormat="false" ht="15" hidden="false" customHeight="false" outlineLevel="0" collapsed="false">
      <c r="A68" s="64" t="s">
        <v>355</v>
      </c>
    </row>
    <row r="69" customFormat="false" ht="15" hidden="false" customHeight="false" outlineLevel="0" collapsed="false">
      <c r="A69" s="64" t="s">
        <v>355</v>
      </c>
    </row>
    <row r="70" customFormat="false" ht="15" hidden="false" customHeight="false" outlineLevel="0" collapsed="false">
      <c r="A70" s="64" t="s">
        <v>355</v>
      </c>
    </row>
    <row r="71" customFormat="false" ht="15" hidden="false" customHeight="false" outlineLevel="0" collapsed="false">
      <c r="A71" s="64" t="s">
        <v>355</v>
      </c>
    </row>
    <row r="72" customFormat="false" ht="15" hidden="false" customHeight="false" outlineLevel="0" collapsed="false">
      <c r="A72" s="64" t="s">
        <v>355</v>
      </c>
    </row>
    <row r="73" customFormat="false" ht="15" hidden="false" customHeight="false" outlineLevel="0" collapsed="false">
      <c r="A73" s="64" t="s">
        <v>355</v>
      </c>
    </row>
    <row r="74" customFormat="false" ht="15" hidden="false" customHeight="false" outlineLevel="0" collapsed="false">
      <c r="A74" s="64" t="s">
        <v>355</v>
      </c>
    </row>
    <row r="75" customFormat="false" ht="15" hidden="false" customHeight="false" outlineLevel="0" collapsed="false">
      <c r="A75" s="64" t="s">
        <v>356</v>
      </c>
    </row>
    <row r="76" customFormat="false" ht="15" hidden="false" customHeight="false" outlineLevel="0" collapsed="false">
      <c r="A76" s="64" t="s">
        <v>356</v>
      </c>
    </row>
    <row r="77" customFormat="false" ht="15" hidden="false" customHeight="false" outlineLevel="0" collapsed="false">
      <c r="A77" s="64" t="s">
        <v>356</v>
      </c>
    </row>
    <row r="78" customFormat="false" ht="15" hidden="false" customHeight="false" outlineLevel="0" collapsed="false">
      <c r="A78" s="64" t="s">
        <v>356</v>
      </c>
    </row>
    <row r="79" customFormat="false" ht="15" hidden="false" customHeight="false" outlineLevel="0" collapsed="false">
      <c r="A79" s="64" t="s">
        <v>357</v>
      </c>
    </row>
    <row r="80" customFormat="false" ht="15" hidden="false" customHeight="false" outlineLevel="0" collapsed="false">
      <c r="A80" s="64" t="s">
        <v>357</v>
      </c>
    </row>
    <row r="81" customFormat="false" ht="15" hidden="false" customHeight="false" outlineLevel="0" collapsed="false">
      <c r="A81" s="64" t="s">
        <v>357</v>
      </c>
    </row>
    <row r="82" customFormat="false" ht="15" hidden="false" customHeight="false" outlineLevel="0" collapsed="false">
      <c r="A82" s="64" t="s">
        <v>357</v>
      </c>
    </row>
    <row r="83" customFormat="false" ht="15" hidden="false" customHeight="false" outlineLevel="0" collapsed="false">
      <c r="A83" s="64" t="s">
        <v>357</v>
      </c>
    </row>
    <row r="84" customFormat="false" ht="15" hidden="false" customHeight="false" outlineLevel="0" collapsed="false">
      <c r="A84" s="64" t="s">
        <v>357</v>
      </c>
    </row>
    <row r="85" customFormat="false" ht="15" hidden="false" customHeight="false" outlineLevel="0" collapsed="false">
      <c r="A85" s="64" t="s">
        <v>357</v>
      </c>
    </row>
    <row r="86" customFormat="false" ht="15" hidden="false" customHeight="false" outlineLevel="0" collapsed="false">
      <c r="A86" s="64" t="s">
        <v>357</v>
      </c>
    </row>
    <row r="87" customFormat="false" ht="15" hidden="false" customHeight="false" outlineLevel="0" collapsed="false">
      <c r="A87" s="64" t="s">
        <v>358</v>
      </c>
    </row>
    <row r="88" customFormat="false" ht="15" hidden="false" customHeight="false" outlineLevel="0" collapsed="false">
      <c r="A88" s="64" t="s">
        <v>358</v>
      </c>
    </row>
    <row r="89" customFormat="false" ht="15" hidden="false" customHeight="false" outlineLevel="0" collapsed="false">
      <c r="A89" s="64" t="s">
        <v>358</v>
      </c>
    </row>
    <row r="90" customFormat="false" ht="15" hidden="false" customHeight="false" outlineLevel="0" collapsed="false">
      <c r="A90" s="64" t="s">
        <v>358</v>
      </c>
    </row>
    <row r="91" customFormat="false" ht="15" hidden="false" customHeight="false" outlineLevel="0" collapsed="false">
      <c r="A91" s="64" t="s">
        <v>358</v>
      </c>
    </row>
    <row r="92" customFormat="false" ht="15" hidden="false" customHeight="false" outlineLevel="0" collapsed="false">
      <c r="A92" s="64" t="s">
        <v>358</v>
      </c>
    </row>
    <row r="93" customFormat="false" ht="15" hidden="false" customHeight="false" outlineLevel="0" collapsed="false">
      <c r="A93" s="64" t="s">
        <v>358</v>
      </c>
    </row>
    <row r="94" customFormat="false" ht="15" hidden="false" customHeight="false" outlineLevel="0" collapsed="false">
      <c r="A94" s="64" t="s">
        <v>358</v>
      </c>
    </row>
    <row r="95" customFormat="false" ht="15" hidden="false" customHeight="false" outlineLevel="0" collapsed="false">
      <c r="A95" s="64" t="s">
        <v>359</v>
      </c>
    </row>
    <row r="96" customFormat="false" ht="15" hidden="false" customHeight="false" outlineLevel="0" collapsed="false">
      <c r="A96" s="64" t="s">
        <v>359</v>
      </c>
    </row>
    <row r="97" customFormat="false" ht="15" hidden="false" customHeight="false" outlineLevel="0" collapsed="false">
      <c r="A97" s="64" t="s">
        <v>359</v>
      </c>
    </row>
    <row r="98" customFormat="false" ht="15" hidden="false" customHeight="false" outlineLevel="0" collapsed="false">
      <c r="A98" s="64" t="s">
        <v>359</v>
      </c>
    </row>
    <row r="99" customFormat="false" ht="15" hidden="false" customHeight="false" outlineLevel="0" collapsed="false">
      <c r="A99" s="64" t="s">
        <v>360</v>
      </c>
    </row>
    <row r="100" customFormat="false" ht="15" hidden="false" customHeight="false" outlineLevel="0" collapsed="false">
      <c r="A100" s="64" t="s">
        <v>360</v>
      </c>
    </row>
    <row r="101" customFormat="false" ht="15" hidden="false" customHeight="false" outlineLevel="0" collapsed="false">
      <c r="A101" s="64" t="s">
        <v>360</v>
      </c>
    </row>
    <row r="102" customFormat="false" ht="15" hidden="false" customHeight="false" outlineLevel="0" collapsed="false">
      <c r="A102" s="64" t="s">
        <v>360</v>
      </c>
    </row>
    <row r="103" customFormat="false" ht="15" hidden="false" customHeight="false" outlineLevel="0" collapsed="false">
      <c r="A103" s="64" t="s">
        <v>360</v>
      </c>
    </row>
    <row r="104" customFormat="false" ht="15" hidden="false" customHeight="false" outlineLevel="0" collapsed="false">
      <c r="A104" s="64" t="s">
        <v>360</v>
      </c>
    </row>
    <row r="105" customFormat="false" ht="15" hidden="false" customHeight="false" outlineLevel="0" collapsed="false">
      <c r="A105" s="64" t="s">
        <v>360</v>
      </c>
    </row>
    <row r="106" customFormat="false" ht="15" hidden="false" customHeight="false" outlineLevel="0" collapsed="false">
      <c r="A106" s="64" t="s">
        <v>360</v>
      </c>
    </row>
    <row r="107" customFormat="false" ht="15" hidden="false" customHeight="false" outlineLevel="0" collapsed="false">
      <c r="A107" s="64" t="s">
        <v>361</v>
      </c>
    </row>
    <row r="108" customFormat="false" ht="15" hidden="false" customHeight="false" outlineLevel="0" collapsed="false">
      <c r="A108" s="64" t="s">
        <v>361</v>
      </c>
    </row>
    <row r="109" customFormat="false" ht="15" hidden="false" customHeight="false" outlineLevel="0" collapsed="false">
      <c r="A109" s="64" t="s">
        <v>361</v>
      </c>
    </row>
    <row r="110" customFormat="false" ht="15" hidden="false" customHeight="false" outlineLevel="0" collapsed="false">
      <c r="A110" s="64" t="s">
        <v>361</v>
      </c>
    </row>
    <row r="111" customFormat="false" ht="15" hidden="false" customHeight="false" outlineLevel="0" collapsed="false">
      <c r="A111" s="64" t="s">
        <v>361</v>
      </c>
    </row>
    <row r="112" customFormat="false" ht="15" hidden="false" customHeight="false" outlineLevel="0" collapsed="false">
      <c r="A112" s="64" t="s">
        <v>361</v>
      </c>
    </row>
    <row r="113" customFormat="false" ht="15" hidden="false" customHeight="false" outlineLevel="0" collapsed="false">
      <c r="A113" s="64" t="s">
        <v>361</v>
      </c>
    </row>
    <row r="114" customFormat="false" ht="15" hidden="false" customHeight="false" outlineLevel="0" collapsed="false">
      <c r="A114" s="64" t="s">
        <v>361</v>
      </c>
    </row>
    <row r="115" customFormat="false" ht="15" hidden="false" customHeight="false" outlineLevel="0" collapsed="false">
      <c r="A115" s="64" t="s">
        <v>361</v>
      </c>
    </row>
    <row r="116" customFormat="false" ht="15" hidden="false" customHeight="false" outlineLevel="0" collapsed="false">
      <c r="A116" s="64" t="s">
        <v>362</v>
      </c>
    </row>
    <row r="117" customFormat="false" ht="15" hidden="false" customHeight="false" outlineLevel="0" collapsed="false">
      <c r="A117" s="64" t="s">
        <v>362</v>
      </c>
    </row>
    <row r="118" customFormat="false" ht="15" hidden="false" customHeight="false" outlineLevel="0" collapsed="false">
      <c r="A118" s="64" t="s">
        <v>362</v>
      </c>
    </row>
    <row r="119" customFormat="false" ht="15" hidden="false" customHeight="false" outlineLevel="0" collapsed="false">
      <c r="A119" s="64" t="s">
        <v>362</v>
      </c>
    </row>
    <row r="120" customFormat="false" ht="15" hidden="false" customHeight="false" outlineLevel="0" collapsed="false">
      <c r="A120" s="64" t="s">
        <v>362</v>
      </c>
    </row>
    <row r="121" customFormat="false" ht="15" hidden="false" customHeight="false" outlineLevel="0" collapsed="false">
      <c r="A121" s="64" t="s">
        <v>362</v>
      </c>
    </row>
    <row r="122" customFormat="false" ht="15" hidden="false" customHeight="false" outlineLevel="0" collapsed="false">
      <c r="A122" s="64" t="s">
        <v>362</v>
      </c>
    </row>
    <row r="123" customFormat="false" ht="15" hidden="false" customHeight="false" outlineLevel="0" collapsed="false">
      <c r="A123" s="64" t="s">
        <v>363</v>
      </c>
    </row>
    <row r="124" customFormat="false" ht="15" hidden="false" customHeight="false" outlineLevel="0" collapsed="false">
      <c r="A124" s="64" t="s">
        <v>363</v>
      </c>
    </row>
    <row r="125" customFormat="false" ht="15" hidden="false" customHeight="false" outlineLevel="0" collapsed="false">
      <c r="A125" s="64" t="s">
        <v>363</v>
      </c>
    </row>
    <row r="126" customFormat="false" ht="15" hidden="false" customHeight="false" outlineLevel="0" collapsed="false">
      <c r="A126" s="64" t="s">
        <v>363</v>
      </c>
    </row>
    <row r="127" customFormat="false" ht="15" hidden="false" customHeight="false" outlineLevel="0" collapsed="false">
      <c r="A127" s="64" t="s">
        <v>363</v>
      </c>
    </row>
    <row r="128" customFormat="false" ht="15" hidden="false" customHeight="false" outlineLevel="0" collapsed="false">
      <c r="A128" s="64" t="s">
        <v>363</v>
      </c>
    </row>
    <row r="129" customFormat="false" ht="15" hidden="false" customHeight="false" outlineLevel="0" collapsed="false">
      <c r="A129" s="64" t="s">
        <v>363</v>
      </c>
    </row>
    <row r="130" customFormat="false" ht="15" hidden="false" customHeight="false" outlineLevel="0" collapsed="false">
      <c r="A130" s="64" t="s">
        <v>363</v>
      </c>
    </row>
    <row r="131" customFormat="false" ht="15" hidden="false" customHeight="false" outlineLevel="0" collapsed="false">
      <c r="A131" s="64" t="s">
        <v>363</v>
      </c>
    </row>
    <row r="132" customFormat="false" ht="15" hidden="false" customHeight="false" outlineLevel="0" collapsed="false">
      <c r="A132" s="64" t="s">
        <v>364</v>
      </c>
    </row>
    <row r="133" customFormat="false" ht="15" hidden="false" customHeight="false" outlineLevel="0" collapsed="false">
      <c r="A133" s="64" t="s">
        <v>364</v>
      </c>
    </row>
    <row r="134" customFormat="false" ht="15" hidden="false" customHeight="false" outlineLevel="0" collapsed="false">
      <c r="A134" s="64" t="s">
        <v>364</v>
      </c>
    </row>
    <row r="135" customFormat="false" ht="15" hidden="false" customHeight="false" outlineLevel="0" collapsed="false">
      <c r="A135" s="64" t="s">
        <v>364</v>
      </c>
    </row>
    <row r="136" customFormat="false" ht="15" hidden="false" customHeight="false" outlineLevel="0" collapsed="false">
      <c r="A136" s="64" t="s">
        <v>364</v>
      </c>
    </row>
    <row r="137" customFormat="false" ht="15" hidden="false" customHeight="false" outlineLevel="0" collapsed="false">
      <c r="A137" s="64" t="s">
        <v>364</v>
      </c>
    </row>
    <row r="138" customFormat="false" ht="15" hidden="false" customHeight="false" outlineLevel="0" collapsed="false">
      <c r="A138" s="64" t="s">
        <v>364</v>
      </c>
    </row>
    <row r="139" customFormat="false" ht="15" hidden="false" customHeight="false" outlineLevel="0" collapsed="false">
      <c r="A139" s="64" t="s">
        <v>364</v>
      </c>
    </row>
    <row r="140" customFormat="false" ht="15" hidden="false" customHeight="false" outlineLevel="0" collapsed="false">
      <c r="A140" s="64" t="s">
        <v>364</v>
      </c>
    </row>
    <row r="141" customFormat="false" ht="15" hidden="false" customHeight="false" outlineLevel="0" collapsed="false">
      <c r="A141" s="64" t="s">
        <v>365</v>
      </c>
    </row>
    <row r="142" customFormat="false" ht="15" hidden="false" customHeight="false" outlineLevel="0" collapsed="false">
      <c r="A142" s="64" t="s">
        <v>365</v>
      </c>
    </row>
    <row r="143" customFormat="false" ht="15" hidden="false" customHeight="false" outlineLevel="0" collapsed="false">
      <c r="A143" s="64" t="s">
        <v>365</v>
      </c>
    </row>
    <row r="144" customFormat="false" ht="15" hidden="false" customHeight="false" outlineLevel="0" collapsed="false">
      <c r="A144" s="64" t="s">
        <v>365</v>
      </c>
    </row>
    <row r="145" customFormat="false" ht="15" hidden="false" customHeight="false" outlineLevel="0" collapsed="false">
      <c r="A145" s="64" t="s">
        <v>365</v>
      </c>
    </row>
    <row r="146" customFormat="false" ht="15" hidden="false" customHeight="false" outlineLevel="0" collapsed="false">
      <c r="A146" s="64" t="s">
        <v>365</v>
      </c>
    </row>
    <row r="147" customFormat="false" ht="15" hidden="false" customHeight="false" outlineLevel="0" collapsed="false">
      <c r="A147" s="64" t="s">
        <v>365</v>
      </c>
    </row>
    <row r="148" customFormat="false" ht="15" hidden="false" customHeight="false" outlineLevel="0" collapsed="false">
      <c r="A148" s="64" t="s">
        <v>365</v>
      </c>
    </row>
    <row r="149" customFormat="false" ht="15" hidden="false" customHeight="false" outlineLevel="0" collapsed="false">
      <c r="A149" s="64" t="s">
        <v>365</v>
      </c>
    </row>
    <row r="150" customFormat="false" ht="15" hidden="false" customHeight="false" outlineLevel="0" collapsed="false">
      <c r="A150" s="64" t="s">
        <v>366</v>
      </c>
    </row>
    <row r="151" customFormat="false" ht="15" hidden="false" customHeight="false" outlineLevel="0" collapsed="false">
      <c r="A151" s="64" t="s">
        <v>366</v>
      </c>
    </row>
    <row r="152" customFormat="false" ht="15" hidden="false" customHeight="false" outlineLevel="0" collapsed="false">
      <c r="A152" s="64" t="s">
        <v>366</v>
      </c>
    </row>
    <row r="153" customFormat="false" ht="15" hidden="false" customHeight="false" outlineLevel="0" collapsed="false">
      <c r="A153" s="64" t="s">
        <v>366</v>
      </c>
    </row>
    <row r="154" customFormat="false" ht="15" hidden="false" customHeight="false" outlineLevel="0" collapsed="false">
      <c r="A154" s="64" t="s">
        <v>366</v>
      </c>
    </row>
    <row r="155" customFormat="false" ht="15" hidden="false" customHeight="false" outlineLevel="0" collapsed="false">
      <c r="A155" s="64" t="s">
        <v>366</v>
      </c>
    </row>
    <row r="156" customFormat="false" ht="15" hidden="false" customHeight="false" outlineLevel="0" collapsed="false">
      <c r="A156" s="64" t="s">
        <v>367</v>
      </c>
    </row>
    <row r="157" customFormat="false" ht="15" hidden="false" customHeight="false" outlineLevel="0" collapsed="false">
      <c r="A157" s="64" t="s">
        <v>367</v>
      </c>
    </row>
    <row r="158" customFormat="false" ht="15" hidden="false" customHeight="false" outlineLevel="0" collapsed="false">
      <c r="A158" s="64" t="s">
        <v>367</v>
      </c>
    </row>
    <row r="159" customFormat="false" ht="15" hidden="false" customHeight="false" outlineLevel="0" collapsed="false">
      <c r="A159" s="64" t="s">
        <v>367</v>
      </c>
    </row>
    <row r="160" customFormat="false" ht="15" hidden="false" customHeight="false" outlineLevel="0" collapsed="false">
      <c r="A160" s="64" t="s">
        <v>367</v>
      </c>
    </row>
    <row r="161" customFormat="false" ht="15" hidden="false" customHeight="false" outlineLevel="0" collapsed="false">
      <c r="A161" s="64" t="s">
        <v>367</v>
      </c>
    </row>
    <row r="162" customFormat="false" ht="15" hidden="false" customHeight="false" outlineLevel="0" collapsed="false">
      <c r="A162" s="64" t="s">
        <v>367</v>
      </c>
    </row>
    <row r="163" customFormat="false" ht="15" hidden="false" customHeight="false" outlineLevel="0" collapsed="false">
      <c r="A163" s="64" t="s">
        <v>367</v>
      </c>
    </row>
    <row r="164" customFormat="false" ht="15" hidden="false" customHeight="false" outlineLevel="0" collapsed="false">
      <c r="A164" s="64" t="s">
        <v>367</v>
      </c>
    </row>
    <row r="165" customFormat="false" ht="15" hidden="false" customHeight="false" outlineLevel="0" collapsed="false">
      <c r="A165" s="64" t="s">
        <v>368</v>
      </c>
    </row>
    <row r="166" customFormat="false" ht="15" hidden="false" customHeight="false" outlineLevel="0" collapsed="false">
      <c r="A166" s="64" t="s">
        <v>368</v>
      </c>
    </row>
    <row r="167" customFormat="false" ht="15" hidden="false" customHeight="false" outlineLevel="0" collapsed="false">
      <c r="A167" s="64" t="s">
        <v>368</v>
      </c>
    </row>
    <row r="168" customFormat="false" ht="15" hidden="false" customHeight="false" outlineLevel="0" collapsed="false">
      <c r="A168" s="64" t="s">
        <v>368</v>
      </c>
    </row>
    <row r="169" customFormat="false" ht="15" hidden="false" customHeight="false" outlineLevel="0" collapsed="false">
      <c r="A169" s="64" t="s">
        <v>368</v>
      </c>
    </row>
    <row r="170" customFormat="false" ht="15" hidden="false" customHeight="false" outlineLevel="0" collapsed="false">
      <c r="A170" s="64" t="s">
        <v>368</v>
      </c>
    </row>
    <row r="171" customFormat="false" ht="15" hidden="false" customHeight="false" outlineLevel="0" collapsed="false">
      <c r="A171" s="64" t="s">
        <v>368</v>
      </c>
    </row>
    <row r="172" customFormat="false" ht="15" hidden="false" customHeight="false" outlineLevel="0" collapsed="false">
      <c r="A172" s="64" t="s">
        <v>368</v>
      </c>
    </row>
    <row r="173" customFormat="false" ht="15" hidden="false" customHeight="false" outlineLevel="0" collapsed="false">
      <c r="A173" s="64" t="s">
        <v>368</v>
      </c>
    </row>
    <row r="174" customFormat="false" ht="15" hidden="false" customHeight="false" outlineLevel="0" collapsed="false">
      <c r="A174" s="64" t="s">
        <v>368</v>
      </c>
    </row>
    <row r="175" customFormat="false" ht="15" hidden="false" customHeight="false" outlineLevel="0" collapsed="false">
      <c r="A175" s="64" t="s">
        <v>368</v>
      </c>
    </row>
    <row r="176" customFormat="false" ht="15" hidden="false" customHeight="false" outlineLevel="0" collapsed="false">
      <c r="A176" s="64" t="s">
        <v>368</v>
      </c>
    </row>
    <row r="177" customFormat="false" ht="15" hidden="false" customHeight="false" outlineLevel="0" collapsed="false">
      <c r="A177" s="64" t="s">
        <v>368</v>
      </c>
    </row>
    <row r="178" customFormat="false" ht="15" hidden="false" customHeight="false" outlineLevel="0" collapsed="false">
      <c r="A178" s="64" t="s">
        <v>368</v>
      </c>
    </row>
    <row r="179" customFormat="false" ht="15" hidden="false" customHeight="false" outlineLevel="0" collapsed="false">
      <c r="A179" s="64" t="s">
        <v>369</v>
      </c>
    </row>
    <row r="180" customFormat="false" ht="15" hidden="false" customHeight="false" outlineLevel="0" collapsed="false">
      <c r="A180" s="64" t="s">
        <v>369</v>
      </c>
    </row>
    <row r="181" customFormat="false" ht="15" hidden="false" customHeight="false" outlineLevel="0" collapsed="false">
      <c r="A181" s="64" t="s">
        <v>369</v>
      </c>
    </row>
    <row r="182" customFormat="false" ht="15" hidden="false" customHeight="false" outlineLevel="0" collapsed="false">
      <c r="A182" s="64" t="s">
        <v>369</v>
      </c>
    </row>
    <row r="183" customFormat="false" ht="15" hidden="false" customHeight="false" outlineLevel="0" collapsed="false">
      <c r="A183" s="64" t="s">
        <v>369</v>
      </c>
    </row>
    <row r="184" customFormat="false" ht="15" hidden="false" customHeight="false" outlineLevel="0" collapsed="false">
      <c r="A184" s="64" t="s">
        <v>369</v>
      </c>
    </row>
    <row r="185" customFormat="false" ht="15" hidden="false" customHeight="false" outlineLevel="0" collapsed="false">
      <c r="A185" s="64" t="s">
        <v>369</v>
      </c>
    </row>
    <row r="186" customFormat="false" ht="15" hidden="false" customHeight="false" outlineLevel="0" collapsed="false">
      <c r="A186" s="64" t="s">
        <v>369</v>
      </c>
    </row>
    <row r="187" customFormat="false" ht="15" hidden="false" customHeight="false" outlineLevel="0" collapsed="false">
      <c r="A187" s="64" t="s">
        <v>369</v>
      </c>
    </row>
    <row r="188" customFormat="false" ht="15" hidden="false" customHeight="false" outlineLevel="0" collapsed="false">
      <c r="A188" s="64" t="s">
        <v>369</v>
      </c>
    </row>
    <row r="189" customFormat="false" ht="15" hidden="false" customHeight="false" outlineLevel="0" collapsed="false">
      <c r="A189" s="64" t="s">
        <v>369</v>
      </c>
    </row>
    <row r="190" customFormat="false" ht="15" hidden="false" customHeight="false" outlineLevel="0" collapsed="false">
      <c r="A190" s="64" t="s">
        <v>369</v>
      </c>
    </row>
    <row r="191" customFormat="false" ht="15" hidden="false" customHeight="false" outlineLevel="0" collapsed="false">
      <c r="A191" s="64" t="s">
        <v>369</v>
      </c>
    </row>
    <row r="192" customFormat="false" ht="15" hidden="false" customHeight="false" outlineLevel="0" collapsed="false">
      <c r="A192" s="64" t="s">
        <v>369</v>
      </c>
    </row>
    <row r="193" customFormat="false" ht="15" hidden="false" customHeight="false" outlineLevel="0" collapsed="false">
      <c r="A193" s="64" t="s">
        <v>369</v>
      </c>
    </row>
    <row r="194" customFormat="false" ht="15" hidden="false" customHeight="false" outlineLevel="0" collapsed="false">
      <c r="A194" s="64" t="s">
        <v>369</v>
      </c>
    </row>
    <row r="195" customFormat="false" ht="15" hidden="false" customHeight="false" outlineLevel="0" collapsed="false">
      <c r="A195" s="64" t="s">
        <v>369</v>
      </c>
    </row>
    <row r="196" customFormat="false" ht="15" hidden="false" customHeight="false" outlineLevel="0" collapsed="false">
      <c r="A196" s="64" t="s">
        <v>370</v>
      </c>
    </row>
    <row r="197" customFormat="false" ht="15" hidden="false" customHeight="false" outlineLevel="0" collapsed="false">
      <c r="A197" s="64" t="s">
        <v>370</v>
      </c>
    </row>
    <row r="198" customFormat="false" ht="15" hidden="false" customHeight="false" outlineLevel="0" collapsed="false">
      <c r="A198" s="64" t="s">
        <v>370</v>
      </c>
    </row>
    <row r="199" customFormat="false" ht="15" hidden="false" customHeight="false" outlineLevel="0" collapsed="false">
      <c r="A199" s="64" t="s">
        <v>370</v>
      </c>
    </row>
    <row r="200" customFormat="false" ht="15" hidden="false" customHeight="false" outlineLevel="0" collapsed="false">
      <c r="A200" s="64" t="s">
        <v>370</v>
      </c>
    </row>
    <row r="201" customFormat="false" ht="15" hidden="false" customHeight="false" outlineLevel="0" collapsed="false">
      <c r="A201" s="64" t="s">
        <v>370</v>
      </c>
    </row>
    <row r="202" customFormat="false" ht="15" hidden="false" customHeight="false" outlineLevel="0" collapsed="false">
      <c r="A202" s="64" t="s">
        <v>370</v>
      </c>
    </row>
    <row r="203" customFormat="false" ht="15" hidden="false" customHeight="false" outlineLevel="0" collapsed="false">
      <c r="A203" s="64" t="s">
        <v>370</v>
      </c>
    </row>
    <row r="204" customFormat="false" ht="15" hidden="false" customHeight="false" outlineLevel="0" collapsed="false">
      <c r="A204" s="64" t="s">
        <v>370</v>
      </c>
    </row>
    <row r="205" customFormat="false" ht="15" hidden="false" customHeight="false" outlineLevel="0" collapsed="false">
      <c r="A205" s="64" t="s">
        <v>370</v>
      </c>
    </row>
    <row r="206" customFormat="false" ht="15" hidden="false" customHeight="false" outlineLevel="0" collapsed="false">
      <c r="A206" s="64" t="s">
        <v>370</v>
      </c>
    </row>
    <row r="207" customFormat="false" ht="15" hidden="false" customHeight="false" outlineLevel="0" collapsed="false">
      <c r="A207" s="64" t="s">
        <v>370</v>
      </c>
    </row>
    <row r="208" customFormat="false" ht="15" hidden="false" customHeight="false" outlineLevel="0" collapsed="false">
      <c r="A208" s="64" t="s">
        <v>370</v>
      </c>
    </row>
    <row r="209" customFormat="false" ht="15" hidden="false" customHeight="false" outlineLevel="0" collapsed="false">
      <c r="A209" s="64" t="s">
        <v>370</v>
      </c>
    </row>
    <row r="210" customFormat="false" ht="15" hidden="false" customHeight="false" outlineLevel="0" collapsed="false">
      <c r="A210" s="64" t="s">
        <v>370</v>
      </c>
    </row>
    <row r="211" customFormat="false" ht="15" hidden="false" customHeight="false" outlineLevel="0" collapsed="false">
      <c r="A211" s="64" t="s">
        <v>370</v>
      </c>
    </row>
    <row r="212" customFormat="false" ht="15" hidden="false" customHeight="false" outlineLevel="0" collapsed="false">
      <c r="A212" s="64" t="s">
        <v>370</v>
      </c>
    </row>
    <row r="213" customFormat="false" ht="15" hidden="false" customHeight="false" outlineLevel="0" collapsed="false">
      <c r="A213" s="64" t="s">
        <v>370</v>
      </c>
    </row>
    <row r="214" customFormat="false" ht="15" hidden="false" customHeight="false" outlineLevel="0" collapsed="false">
      <c r="A214" s="64" t="s">
        <v>370</v>
      </c>
    </row>
    <row r="215" customFormat="false" ht="15" hidden="false" customHeight="false" outlineLevel="0" collapsed="false">
      <c r="A215" s="64" t="s">
        <v>370</v>
      </c>
    </row>
    <row r="216" customFormat="false" ht="15" hidden="false" customHeight="false" outlineLevel="0" collapsed="false">
      <c r="A216" s="64" t="s">
        <v>370</v>
      </c>
    </row>
    <row r="217" customFormat="false" ht="15" hidden="false" customHeight="false" outlineLevel="0" collapsed="false">
      <c r="A217" s="64" t="s">
        <v>371</v>
      </c>
    </row>
    <row r="218" customFormat="false" ht="15" hidden="false" customHeight="false" outlineLevel="0" collapsed="false">
      <c r="A218" s="64" t="s">
        <v>371</v>
      </c>
    </row>
    <row r="219" customFormat="false" ht="15" hidden="false" customHeight="false" outlineLevel="0" collapsed="false">
      <c r="A219" s="64" t="s">
        <v>371</v>
      </c>
    </row>
    <row r="220" customFormat="false" ht="15" hidden="false" customHeight="false" outlineLevel="0" collapsed="false">
      <c r="A220" s="64" t="s">
        <v>371</v>
      </c>
    </row>
    <row r="221" customFormat="false" ht="15" hidden="false" customHeight="false" outlineLevel="0" collapsed="false">
      <c r="A221" s="64" t="s">
        <v>371</v>
      </c>
    </row>
    <row r="222" customFormat="false" ht="15" hidden="false" customHeight="false" outlineLevel="0" collapsed="false">
      <c r="A222" s="64" t="s">
        <v>371</v>
      </c>
    </row>
    <row r="223" customFormat="false" ht="15" hidden="false" customHeight="false" outlineLevel="0" collapsed="false">
      <c r="A223" s="64" t="s">
        <v>371</v>
      </c>
    </row>
    <row r="224" customFormat="false" ht="15" hidden="false" customHeight="false" outlineLevel="0" collapsed="false">
      <c r="A224" s="64" t="s">
        <v>372</v>
      </c>
    </row>
    <row r="225" customFormat="false" ht="15" hidden="false" customHeight="false" outlineLevel="0" collapsed="false">
      <c r="A225" s="64" t="s">
        <v>372</v>
      </c>
    </row>
    <row r="226" customFormat="false" ht="15" hidden="false" customHeight="false" outlineLevel="0" collapsed="false">
      <c r="A226" s="64" t="s">
        <v>372</v>
      </c>
    </row>
    <row r="227" customFormat="false" ht="15" hidden="false" customHeight="false" outlineLevel="0" collapsed="false">
      <c r="A227" s="64" t="s">
        <v>372</v>
      </c>
    </row>
    <row r="228" customFormat="false" ht="15" hidden="false" customHeight="false" outlineLevel="0" collapsed="false">
      <c r="A228" s="64" t="s">
        <v>372</v>
      </c>
    </row>
    <row r="229" customFormat="false" ht="15" hidden="false" customHeight="false" outlineLevel="0" collapsed="false">
      <c r="A229" s="64" t="s">
        <v>373</v>
      </c>
    </row>
    <row r="230" customFormat="false" ht="15" hidden="false" customHeight="false" outlineLevel="0" collapsed="false">
      <c r="A230" s="64" t="s">
        <v>373</v>
      </c>
    </row>
    <row r="231" customFormat="false" ht="15" hidden="false" customHeight="false" outlineLevel="0" collapsed="false">
      <c r="A231" s="64" t="s">
        <v>373</v>
      </c>
    </row>
    <row r="232" customFormat="false" ht="15" hidden="false" customHeight="false" outlineLevel="0" collapsed="false">
      <c r="A232" s="64" t="s">
        <v>373</v>
      </c>
    </row>
    <row r="233" customFormat="false" ht="15" hidden="false" customHeight="false" outlineLevel="0" collapsed="false">
      <c r="A233" s="64" t="s">
        <v>373</v>
      </c>
    </row>
    <row r="234" customFormat="false" ht="15" hidden="false" customHeight="false" outlineLevel="0" collapsed="false">
      <c r="A234" s="64" t="s">
        <v>374</v>
      </c>
    </row>
    <row r="235" customFormat="false" ht="15" hidden="false" customHeight="false" outlineLevel="0" collapsed="false">
      <c r="A235" s="64" t="s">
        <v>374</v>
      </c>
    </row>
    <row r="236" customFormat="false" ht="15" hidden="false" customHeight="false" outlineLevel="0" collapsed="false">
      <c r="A236" s="64" t="s">
        <v>374</v>
      </c>
    </row>
    <row r="237" customFormat="false" ht="15" hidden="false" customHeight="false" outlineLevel="0" collapsed="false">
      <c r="A237" s="64" t="s">
        <v>374</v>
      </c>
    </row>
    <row r="238" customFormat="false" ht="15" hidden="false" customHeight="false" outlineLevel="0" collapsed="false">
      <c r="A238" s="64" t="s">
        <v>374</v>
      </c>
    </row>
    <row r="239" customFormat="false" ht="15" hidden="false" customHeight="false" outlineLevel="0" collapsed="false">
      <c r="A239" s="64" t="s">
        <v>374</v>
      </c>
    </row>
    <row r="240" customFormat="false" ht="15" hidden="false" customHeight="false" outlineLevel="0" collapsed="false">
      <c r="A240" s="64" t="s">
        <v>374</v>
      </c>
    </row>
    <row r="241" customFormat="false" ht="15" hidden="false" customHeight="false" outlineLevel="0" collapsed="false">
      <c r="A241" s="64" t="s">
        <v>375</v>
      </c>
    </row>
    <row r="242" customFormat="false" ht="15" hidden="false" customHeight="false" outlineLevel="0" collapsed="false">
      <c r="A242" s="64" t="s">
        <v>375</v>
      </c>
    </row>
    <row r="243" customFormat="false" ht="15" hidden="false" customHeight="false" outlineLevel="0" collapsed="false">
      <c r="A243" s="64" t="s">
        <v>375</v>
      </c>
    </row>
    <row r="244" customFormat="false" ht="15" hidden="false" customHeight="false" outlineLevel="0" collapsed="false">
      <c r="A244" s="64" t="s">
        <v>375</v>
      </c>
    </row>
    <row r="245" customFormat="false" ht="15" hidden="false" customHeight="false" outlineLevel="0" collapsed="false">
      <c r="A245" s="64" t="s">
        <v>375</v>
      </c>
    </row>
    <row r="246" customFormat="false" ht="15" hidden="false" customHeight="false" outlineLevel="0" collapsed="false">
      <c r="A246" s="64" t="s">
        <v>375</v>
      </c>
    </row>
    <row r="247" customFormat="false" ht="15" hidden="false" customHeight="false" outlineLevel="0" collapsed="false">
      <c r="A247" s="64" t="s">
        <v>375</v>
      </c>
    </row>
    <row r="248" customFormat="false" ht="15" hidden="false" customHeight="false" outlineLevel="0" collapsed="false">
      <c r="A248" s="64" t="s">
        <v>375</v>
      </c>
    </row>
    <row r="249" customFormat="false" ht="15" hidden="false" customHeight="false" outlineLevel="0" collapsed="false">
      <c r="A249" s="64" t="s">
        <v>375</v>
      </c>
    </row>
    <row r="250" customFormat="false" ht="15" hidden="false" customHeight="false" outlineLevel="0" collapsed="false">
      <c r="A250" s="64" t="s">
        <v>376</v>
      </c>
    </row>
    <row r="251" customFormat="false" ht="15" hidden="false" customHeight="false" outlineLevel="0" collapsed="false">
      <c r="A251" s="64" t="s">
        <v>376</v>
      </c>
    </row>
    <row r="252" customFormat="false" ht="15" hidden="false" customHeight="false" outlineLevel="0" collapsed="false">
      <c r="A252" s="64" t="s">
        <v>376</v>
      </c>
    </row>
    <row r="253" customFormat="false" ht="15" hidden="false" customHeight="false" outlineLevel="0" collapsed="false">
      <c r="A253" s="64" t="s">
        <v>376</v>
      </c>
    </row>
    <row r="254" customFormat="false" ht="15" hidden="false" customHeight="false" outlineLevel="0" collapsed="false">
      <c r="A254" s="64" t="s">
        <v>376</v>
      </c>
    </row>
    <row r="255" customFormat="false" ht="15" hidden="false" customHeight="false" outlineLevel="0" collapsed="false">
      <c r="A255" s="64" t="s">
        <v>376</v>
      </c>
    </row>
    <row r="256" customFormat="false" ht="15" hidden="false" customHeight="false" outlineLevel="0" collapsed="false">
      <c r="A256" s="64" t="s">
        <v>376</v>
      </c>
    </row>
    <row r="257" customFormat="false" ht="15" hidden="false" customHeight="false" outlineLevel="0" collapsed="false">
      <c r="A257" s="64" t="s">
        <v>376</v>
      </c>
    </row>
    <row r="258" customFormat="false" ht="15" hidden="false" customHeight="false" outlineLevel="0" collapsed="false">
      <c r="A258" s="64" t="s">
        <v>376</v>
      </c>
    </row>
    <row r="259" customFormat="false" ht="15" hidden="false" customHeight="false" outlineLevel="0" collapsed="false">
      <c r="A259" s="64" t="s">
        <v>377</v>
      </c>
    </row>
    <row r="260" customFormat="false" ht="15" hidden="false" customHeight="false" outlineLevel="0" collapsed="false">
      <c r="A260" s="64" t="s">
        <v>377</v>
      </c>
    </row>
    <row r="261" customFormat="false" ht="15" hidden="false" customHeight="false" outlineLevel="0" collapsed="false">
      <c r="A261" s="64" t="s">
        <v>377</v>
      </c>
    </row>
    <row r="262" customFormat="false" ht="15" hidden="false" customHeight="false" outlineLevel="0" collapsed="false">
      <c r="A262" s="64" t="s">
        <v>377</v>
      </c>
    </row>
    <row r="263" customFormat="false" ht="15" hidden="false" customHeight="false" outlineLevel="0" collapsed="false">
      <c r="A263" s="64" t="s">
        <v>377</v>
      </c>
    </row>
    <row r="264" customFormat="false" ht="15" hidden="false" customHeight="false" outlineLevel="0" collapsed="false">
      <c r="A264" s="64" t="s">
        <v>377</v>
      </c>
    </row>
    <row r="265" customFormat="false" ht="15" hidden="false" customHeight="false" outlineLevel="0" collapsed="false">
      <c r="A265" s="64" t="s">
        <v>377</v>
      </c>
    </row>
    <row r="266" customFormat="false" ht="15" hidden="false" customHeight="false" outlineLevel="0" collapsed="false">
      <c r="A266" s="64" t="s">
        <v>377</v>
      </c>
    </row>
    <row r="267" customFormat="false" ht="15" hidden="false" customHeight="false" outlineLevel="0" collapsed="false">
      <c r="A267" s="64" t="s">
        <v>377</v>
      </c>
    </row>
    <row r="268" customFormat="false" ht="15" hidden="false" customHeight="false" outlineLevel="0" collapsed="false">
      <c r="A268" s="64" t="s">
        <v>377</v>
      </c>
    </row>
    <row r="269" customFormat="false" ht="15" hidden="false" customHeight="false" outlineLevel="0" collapsed="false">
      <c r="A269" s="64" t="s">
        <v>378</v>
      </c>
    </row>
    <row r="270" customFormat="false" ht="15" hidden="false" customHeight="false" outlineLevel="0" collapsed="false">
      <c r="A270" s="64" t="s">
        <v>378</v>
      </c>
    </row>
    <row r="271" customFormat="false" ht="15" hidden="false" customHeight="false" outlineLevel="0" collapsed="false">
      <c r="A271" s="64" t="s">
        <v>378</v>
      </c>
    </row>
    <row r="272" customFormat="false" ht="15" hidden="false" customHeight="false" outlineLevel="0" collapsed="false">
      <c r="A272" s="64" t="s">
        <v>378</v>
      </c>
    </row>
    <row r="273" customFormat="false" ht="15" hidden="false" customHeight="false" outlineLevel="0" collapsed="false">
      <c r="A273" s="64" t="s">
        <v>378</v>
      </c>
    </row>
    <row r="274" customFormat="false" ht="15" hidden="false" customHeight="false" outlineLevel="0" collapsed="false">
      <c r="A274" s="64" t="s">
        <v>378</v>
      </c>
    </row>
    <row r="275" customFormat="false" ht="15" hidden="false" customHeight="false" outlineLevel="0" collapsed="false">
      <c r="A275" s="64" t="s">
        <v>321</v>
      </c>
    </row>
    <row r="276" customFormat="false" ht="15" hidden="false" customHeight="false" outlineLevel="0" collapsed="false">
      <c r="A276" s="64" t="s">
        <v>321</v>
      </c>
    </row>
    <row r="277" customFormat="false" ht="15" hidden="false" customHeight="false" outlineLevel="0" collapsed="false">
      <c r="A277" s="64" t="s">
        <v>321</v>
      </c>
    </row>
    <row r="278" customFormat="false" ht="15" hidden="false" customHeight="false" outlineLevel="0" collapsed="false">
      <c r="A278" s="64" t="s">
        <v>321</v>
      </c>
    </row>
    <row r="279" customFormat="false" ht="15" hidden="false" customHeight="false" outlineLevel="0" collapsed="false">
      <c r="A279" s="64" t="s">
        <v>321</v>
      </c>
    </row>
    <row r="280" customFormat="false" ht="15" hidden="false" customHeight="false" outlineLevel="0" collapsed="false">
      <c r="A280" s="64" t="s">
        <v>321</v>
      </c>
    </row>
    <row r="281" customFormat="false" ht="15" hidden="false" customHeight="false" outlineLevel="0" collapsed="false">
      <c r="A281" s="64" t="s">
        <v>321</v>
      </c>
    </row>
    <row r="282" customFormat="false" ht="15" hidden="false" customHeight="false" outlineLevel="0" collapsed="false">
      <c r="A282" s="64" t="s">
        <v>323</v>
      </c>
    </row>
    <row r="283" customFormat="false" ht="15" hidden="false" customHeight="false" outlineLevel="0" collapsed="false">
      <c r="A283" s="64" t="s">
        <v>323</v>
      </c>
    </row>
    <row r="284" customFormat="false" ht="15" hidden="false" customHeight="false" outlineLevel="0" collapsed="false">
      <c r="A284" s="64" t="s">
        <v>323</v>
      </c>
    </row>
    <row r="285" customFormat="false" ht="15" hidden="false" customHeight="false" outlineLevel="0" collapsed="false">
      <c r="A285" s="64" t="s">
        <v>323</v>
      </c>
    </row>
    <row r="286" customFormat="false" ht="15" hidden="false" customHeight="false" outlineLevel="0" collapsed="false">
      <c r="A286" s="64" t="s">
        <v>323</v>
      </c>
    </row>
    <row r="287" customFormat="false" ht="15" hidden="false" customHeight="false" outlineLevel="0" collapsed="false">
      <c r="A287" s="64" t="s">
        <v>323</v>
      </c>
    </row>
    <row r="288" customFormat="false" ht="15" hidden="false" customHeight="false" outlineLevel="0" collapsed="false">
      <c r="A288" s="64" t="s">
        <v>325</v>
      </c>
    </row>
    <row r="289" customFormat="false" ht="15" hidden="false" customHeight="false" outlineLevel="0" collapsed="false">
      <c r="A289" s="64" t="s">
        <v>325</v>
      </c>
    </row>
    <row r="290" customFormat="false" ht="15" hidden="false" customHeight="false" outlineLevel="0" collapsed="false">
      <c r="A290" s="64" t="s">
        <v>325</v>
      </c>
    </row>
    <row r="291" customFormat="false" ht="15" hidden="false" customHeight="false" outlineLevel="0" collapsed="false">
      <c r="A291" s="64" t="s">
        <v>328</v>
      </c>
    </row>
    <row r="292" customFormat="false" ht="15" hidden="false" customHeight="false" outlineLevel="0" collapsed="false">
      <c r="A292" s="64" t="s">
        <v>328</v>
      </c>
    </row>
    <row r="293" customFormat="false" ht="15" hidden="false" customHeight="false" outlineLevel="0" collapsed="false">
      <c r="A293" s="64" t="s">
        <v>328</v>
      </c>
    </row>
    <row r="294" customFormat="false" ht="15" hidden="false" customHeight="false" outlineLevel="0" collapsed="false">
      <c r="A294" s="64" t="s">
        <v>328</v>
      </c>
    </row>
    <row r="295" customFormat="false" ht="15" hidden="false" customHeight="false" outlineLevel="0" collapsed="false">
      <c r="A295" s="64" t="s">
        <v>330</v>
      </c>
    </row>
    <row r="296" customFormat="false" ht="15" hidden="false" customHeight="false" outlineLevel="0" collapsed="false">
      <c r="A296" s="64" t="s">
        <v>330</v>
      </c>
    </row>
    <row r="297" customFormat="false" ht="15" hidden="false" customHeight="false" outlineLevel="0" collapsed="false">
      <c r="A297" s="64" t="s">
        <v>330</v>
      </c>
    </row>
    <row r="298" customFormat="false" ht="15" hidden="false" customHeight="false" outlineLevel="0" collapsed="false">
      <c r="A298" s="64" t="s">
        <v>330</v>
      </c>
    </row>
    <row r="299" customFormat="false" ht="15" hidden="false" customHeight="false" outlineLevel="0" collapsed="false">
      <c r="A299" s="64" t="s">
        <v>330</v>
      </c>
    </row>
    <row r="300" customFormat="false" ht="15" hidden="false" customHeight="false" outlineLevel="0" collapsed="false">
      <c r="A300" s="64" t="s">
        <v>330</v>
      </c>
    </row>
    <row r="301" customFormat="false" ht="15" hidden="false" customHeight="false" outlineLevel="0" collapsed="false">
      <c r="A301" s="64" t="s">
        <v>332</v>
      </c>
    </row>
    <row r="302" customFormat="false" ht="15" hidden="false" customHeight="false" outlineLevel="0" collapsed="false">
      <c r="A302" s="64" t="s">
        <v>332</v>
      </c>
    </row>
    <row r="303" customFormat="false" ht="15" hidden="false" customHeight="false" outlineLevel="0" collapsed="false">
      <c r="A303" s="64" t="s">
        <v>332</v>
      </c>
    </row>
    <row r="304" customFormat="false" ht="15" hidden="false" customHeight="false" outlineLevel="0" collapsed="false">
      <c r="A304" s="64" t="s">
        <v>332</v>
      </c>
    </row>
    <row r="305" customFormat="false" ht="15" hidden="false" customHeight="false" outlineLevel="0" collapsed="false">
      <c r="A305" s="64" t="s">
        <v>332</v>
      </c>
    </row>
    <row r="306" customFormat="false" ht="15" hidden="false" customHeight="false" outlineLevel="0" collapsed="false">
      <c r="A306" s="64" t="s">
        <v>332</v>
      </c>
    </row>
    <row r="307" customFormat="false" ht="15" hidden="false" customHeight="false" outlineLevel="0" collapsed="false">
      <c r="A307" s="64" t="s">
        <v>332</v>
      </c>
    </row>
    <row r="308" customFormat="false" ht="15" hidden="false" customHeight="false" outlineLevel="0" collapsed="false">
      <c r="A308" s="64" t="s">
        <v>332</v>
      </c>
    </row>
    <row r="309" customFormat="false" ht="15" hidden="false" customHeight="false" outlineLevel="0" collapsed="false">
      <c r="A309" s="64" t="s">
        <v>335</v>
      </c>
    </row>
    <row r="310" customFormat="false" ht="15" hidden="false" customHeight="false" outlineLevel="0" collapsed="false">
      <c r="A310" s="64" t="s">
        <v>335</v>
      </c>
    </row>
    <row r="311" customFormat="false" ht="15" hidden="false" customHeight="false" outlineLevel="0" collapsed="false">
      <c r="A311" s="64" t="s">
        <v>335</v>
      </c>
    </row>
    <row r="312" customFormat="false" ht="15" hidden="false" customHeight="false" outlineLevel="0" collapsed="false">
      <c r="A312" s="64" t="s">
        <v>335</v>
      </c>
    </row>
    <row r="313" customFormat="false" ht="15" hidden="false" customHeight="false" outlineLevel="0" collapsed="false">
      <c r="A313" s="64" t="s">
        <v>335</v>
      </c>
    </row>
    <row r="314" customFormat="false" ht="15" hidden="false" customHeight="false" outlineLevel="0" collapsed="false">
      <c r="A314" s="64" t="s">
        <v>335</v>
      </c>
    </row>
    <row r="315" customFormat="false" ht="15" hidden="false" customHeight="false" outlineLevel="0" collapsed="false">
      <c r="A315" s="64" t="s">
        <v>335</v>
      </c>
    </row>
    <row r="316" customFormat="false" ht="15" hidden="false" customHeight="false" outlineLevel="0" collapsed="false">
      <c r="A316" s="64" t="s">
        <v>337</v>
      </c>
    </row>
    <row r="317" customFormat="false" ht="15" hidden="false" customHeight="false" outlineLevel="0" collapsed="false">
      <c r="A317" s="64" t="s">
        <v>337</v>
      </c>
    </row>
    <row r="318" customFormat="false" ht="15" hidden="false" customHeight="false" outlineLevel="0" collapsed="false">
      <c r="A318" s="64" t="s">
        <v>337</v>
      </c>
    </row>
    <row r="319" customFormat="false" ht="15" hidden="false" customHeight="false" outlineLevel="0" collapsed="false">
      <c r="A319" s="64" t="s">
        <v>337</v>
      </c>
    </row>
    <row r="320" customFormat="false" ht="15" hidden="false" customHeight="false" outlineLevel="0" collapsed="false">
      <c r="A320" s="64" t="s">
        <v>339</v>
      </c>
    </row>
    <row r="321" customFormat="false" ht="15" hidden="false" customHeight="false" outlineLevel="0" collapsed="false">
      <c r="A321" s="64" t="s">
        <v>339</v>
      </c>
    </row>
    <row r="322" customFormat="false" ht="15" hidden="false" customHeight="false" outlineLevel="0" collapsed="false">
      <c r="A322" s="64" t="s">
        <v>339</v>
      </c>
    </row>
    <row r="323" customFormat="false" ht="15" hidden="false" customHeight="false" outlineLevel="0" collapsed="false">
      <c r="A323" s="64" t="s">
        <v>339</v>
      </c>
    </row>
    <row r="324" customFormat="false" ht="15" hidden="false" customHeight="false" outlineLevel="0" collapsed="false">
      <c r="A324" s="64" t="s">
        <v>339</v>
      </c>
    </row>
    <row r="325" customFormat="false" ht="15" hidden="false" customHeight="false" outlineLevel="0" collapsed="false">
      <c r="A325" s="64" t="s">
        <v>339</v>
      </c>
    </row>
    <row r="326" customFormat="false" ht="15" hidden="false" customHeight="false" outlineLevel="0" collapsed="false">
      <c r="A326" s="64" t="s">
        <v>341</v>
      </c>
    </row>
    <row r="327" customFormat="false" ht="15" hidden="false" customHeight="false" outlineLevel="0" collapsed="false">
      <c r="A327" s="64" t="s">
        <v>341</v>
      </c>
    </row>
    <row r="328" customFormat="false" ht="15" hidden="false" customHeight="false" outlineLevel="0" collapsed="false">
      <c r="A328" s="64" t="s">
        <v>341</v>
      </c>
    </row>
    <row r="329" customFormat="false" ht="15" hidden="false" customHeight="false" outlineLevel="0" collapsed="false">
      <c r="A329" s="64" t="s">
        <v>341</v>
      </c>
    </row>
    <row r="330" customFormat="false" ht="15" hidden="false" customHeight="false" outlineLevel="0" collapsed="false">
      <c r="A330" s="64" t="s">
        <v>342</v>
      </c>
    </row>
    <row r="331" customFormat="false" ht="15" hidden="false" customHeight="false" outlineLevel="0" collapsed="false">
      <c r="A331" s="64" t="s">
        <v>342</v>
      </c>
    </row>
    <row r="332" customFormat="false" ht="15" hidden="false" customHeight="false" outlineLevel="0" collapsed="false">
      <c r="A332" s="64" t="s">
        <v>342</v>
      </c>
    </row>
    <row r="333" customFormat="false" ht="15" hidden="false" customHeight="false" outlineLevel="0" collapsed="false">
      <c r="A333" s="64" t="s">
        <v>342</v>
      </c>
    </row>
    <row r="334" customFormat="false" ht="15" hidden="false" customHeight="false" outlineLevel="0" collapsed="false">
      <c r="A334" s="64" t="s">
        <v>343</v>
      </c>
    </row>
    <row r="335" customFormat="false" ht="15" hidden="false" customHeight="false" outlineLevel="0" collapsed="false">
      <c r="A335" s="64" t="s">
        <v>343</v>
      </c>
    </row>
    <row r="336" customFormat="false" ht="15" hidden="false" customHeight="false" outlineLevel="0" collapsed="false">
      <c r="A336" s="64" t="s">
        <v>343</v>
      </c>
    </row>
    <row r="337" customFormat="false" ht="15" hidden="false" customHeight="false" outlineLevel="0" collapsed="false">
      <c r="A337" s="64" t="s">
        <v>343</v>
      </c>
    </row>
    <row r="338" customFormat="false" ht="15" hidden="false" customHeight="false" outlineLevel="0" collapsed="false">
      <c r="A338" s="64" t="s">
        <v>379</v>
      </c>
    </row>
    <row r="339" customFormat="false" ht="15" hidden="false" customHeight="false" outlineLevel="0" collapsed="false">
      <c r="A339" s="64" t="s">
        <v>344</v>
      </c>
    </row>
    <row r="340" customFormat="false" ht="15" hidden="false" customHeight="false" outlineLevel="0" collapsed="false">
      <c r="A340" s="64" t="s">
        <v>344</v>
      </c>
    </row>
    <row r="341" customFormat="false" ht="15" hidden="false" customHeight="false" outlineLevel="0" collapsed="false">
      <c r="A341" s="64" t="s">
        <v>344</v>
      </c>
    </row>
    <row r="342" customFormat="false" ht="15" hidden="false" customHeight="false" outlineLevel="0" collapsed="false">
      <c r="A342" s="64" t="s">
        <v>344</v>
      </c>
    </row>
    <row r="343" customFormat="false" ht="15" hidden="false" customHeight="false" outlineLevel="0" collapsed="false">
      <c r="A343" s="64" t="s">
        <v>344</v>
      </c>
    </row>
    <row r="344" customFormat="false" ht="15" hidden="false" customHeight="false" outlineLevel="0" collapsed="false">
      <c r="A344" s="64" t="s">
        <v>380</v>
      </c>
    </row>
    <row r="345" customFormat="false" ht="15" hidden="false" customHeight="false" outlineLevel="0" collapsed="false">
      <c r="A345" s="64" t="s">
        <v>345</v>
      </c>
    </row>
    <row r="346" customFormat="false" ht="15" hidden="false" customHeight="false" outlineLevel="0" collapsed="false">
      <c r="A346" s="64" t="s">
        <v>345</v>
      </c>
    </row>
    <row r="347" customFormat="false" ht="15" hidden="false" customHeight="false" outlineLevel="0" collapsed="false">
      <c r="A347" s="64" t="s">
        <v>345</v>
      </c>
    </row>
    <row r="348" customFormat="false" ht="15" hidden="false" customHeight="false" outlineLevel="0" collapsed="false">
      <c r="A348" s="64" t="s">
        <v>345</v>
      </c>
    </row>
    <row r="349" customFormat="false" ht="15" hidden="false" customHeight="false" outlineLevel="0" collapsed="false">
      <c r="A349" s="64" t="s">
        <v>345</v>
      </c>
    </row>
    <row r="350" customFormat="false" ht="15" hidden="false" customHeight="false" outlineLevel="0" collapsed="false">
      <c r="A350" s="64" t="s">
        <v>347</v>
      </c>
    </row>
    <row r="351" customFormat="false" ht="15" hidden="false" customHeight="false" outlineLevel="0" collapsed="false">
      <c r="A351" s="64" t="s">
        <v>347</v>
      </c>
    </row>
    <row r="352" customFormat="false" ht="15" hidden="false" customHeight="false" outlineLevel="0" collapsed="false">
      <c r="A352" s="64" t="s">
        <v>347</v>
      </c>
    </row>
    <row r="353" customFormat="false" ht="15" hidden="false" customHeight="false" outlineLevel="0" collapsed="false">
      <c r="A353" s="64" t="s">
        <v>347</v>
      </c>
    </row>
    <row r="354" customFormat="false" ht="15" hidden="false" customHeight="false" outlineLevel="0" collapsed="false">
      <c r="A354" s="64" t="s">
        <v>347</v>
      </c>
    </row>
    <row r="355" customFormat="false" ht="15" hidden="false" customHeight="false" outlineLevel="0" collapsed="false">
      <c r="A355" s="64" t="s">
        <v>348</v>
      </c>
    </row>
    <row r="356" customFormat="false" ht="15" hidden="false" customHeight="false" outlineLevel="0" collapsed="false">
      <c r="A356" s="64" t="s">
        <v>348</v>
      </c>
    </row>
    <row r="357" customFormat="false" ht="15" hidden="false" customHeight="false" outlineLevel="0" collapsed="false">
      <c r="A357" s="64" t="s">
        <v>348</v>
      </c>
    </row>
    <row r="358" customFormat="false" ht="15" hidden="false" customHeight="false" outlineLevel="0" collapsed="false">
      <c r="A358" s="64" t="s">
        <v>349</v>
      </c>
    </row>
    <row r="359" customFormat="false" ht="15" hidden="false" customHeight="false" outlineLevel="0" collapsed="false">
      <c r="A359" s="64" t="s">
        <v>349</v>
      </c>
    </row>
    <row r="360" customFormat="false" ht="15" hidden="false" customHeight="false" outlineLevel="0" collapsed="false">
      <c r="A360" s="64" t="s">
        <v>349</v>
      </c>
    </row>
    <row r="361" customFormat="false" ht="15" hidden="false" customHeight="false" outlineLevel="0" collapsed="false">
      <c r="A361" s="64" t="s">
        <v>349</v>
      </c>
    </row>
    <row r="362" customFormat="false" ht="15" hidden="false" customHeight="false" outlineLevel="0" collapsed="false">
      <c r="A362" s="64" t="s">
        <v>349</v>
      </c>
    </row>
    <row r="363" customFormat="false" ht="15" hidden="false" customHeight="false" outlineLevel="0" collapsed="false">
      <c r="A363" s="64" t="s">
        <v>350</v>
      </c>
    </row>
    <row r="364" customFormat="false" ht="15" hidden="false" customHeight="false" outlineLevel="0" collapsed="false">
      <c r="A364" s="64" t="s">
        <v>350</v>
      </c>
    </row>
    <row r="365" customFormat="false" ht="15" hidden="false" customHeight="false" outlineLevel="0" collapsed="false">
      <c r="A365" s="64" t="s">
        <v>350</v>
      </c>
    </row>
    <row r="366" customFormat="false" ht="15" hidden="false" customHeight="false" outlineLevel="0" collapsed="false">
      <c r="A366" s="64" t="s">
        <v>350</v>
      </c>
    </row>
    <row r="367" customFormat="false" ht="15" hidden="false" customHeight="false" outlineLevel="0" collapsed="false">
      <c r="A367" s="64" t="s">
        <v>350</v>
      </c>
    </row>
    <row r="368" customFormat="false" ht="15" hidden="false" customHeight="false" outlineLevel="0" collapsed="false">
      <c r="A368" s="64" t="s">
        <v>350</v>
      </c>
    </row>
    <row r="369" customFormat="false" ht="15" hidden="false" customHeight="false" outlineLevel="0" collapsed="false">
      <c r="A369" s="64" t="s">
        <v>350</v>
      </c>
    </row>
    <row r="370" customFormat="false" ht="15" hidden="false" customHeight="false" outlineLevel="0" collapsed="false">
      <c r="A370" s="64" t="s">
        <v>322</v>
      </c>
    </row>
    <row r="371" customFormat="false" ht="15" hidden="false" customHeight="false" outlineLevel="0" collapsed="false">
      <c r="A371" s="64" t="s">
        <v>322</v>
      </c>
    </row>
    <row r="372" customFormat="false" ht="15" hidden="false" customHeight="false" outlineLevel="0" collapsed="false">
      <c r="A372" s="64" t="s">
        <v>322</v>
      </c>
    </row>
    <row r="373" customFormat="false" ht="15" hidden="false" customHeight="false" outlineLevel="0" collapsed="false">
      <c r="A373" s="64" t="s">
        <v>322</v>
      </c>
    </row>
    <row r="374" customFormat="false" ht="15" hidden="false" customHeight="false" outlineLevel="0" collapsed="false">
      <c r="A374" s="64" t="s">
        <v>322</v>
      </c>
    </row>
    <row r="375" customFormat="false" ht="15" hidden="false" customHeight="false" outlineLevel="0" collapsed="false">
      <c r="A375" s="64" t="s">
        <v>324</v>
      </c>
    </row>
    <row r="376" customFormat="false" ht="15" hidden="false" customHeight="false" outlineLevel="0" collapsed="false">
      <c r="A376" s="64" t="s">
        <v>324</v>
      </c>
    </row>
    <row r="377" customFormat="false" ht="15" hidden="false" customHeight="false" outlineLevel="0" collapsed="false">
      <c r="A377" s="64" t="s">
        <v>324</v>
      </c>
    </row>
    <row r="378" customFormat="false" ht="15" hidden="false" customHeight="false" outlineLevel="0" collapsed="false">
      <c r="A378" s="64" t="s">
        <v>324</v>
      </c>
    </row>
    <row r="379" customFormat="false" ht="15" hidden="false" customHeight="false" outlineLevel="0" collapsed="false">
      <c r="A379" s="64" t="s">
        <v>324</v>
      </c>
    </row>
    <row r="380" customFormat="false" ht="15" hidden="false" customHeight="false" outlineLevel="0" collapsed="false">
      <c r="A380" s="64" t="s">
        <v>324</v>
      </c>
    </row>
    <row r="381" customFormat="false" ht="15" hidden="false" customHeight="false" outlineLevel="0" collapsed="false">
      <c r="A381" s="64" t="s">
        <v>326</v>
      </c>
    </row>
    <row r="382" customFormat="false" ht="15" hidden="false" customHeight="false" outlineLevel="0" collapsed="false">
      <c r="A382" s="64" t="s">
        <v>326</v>
      </c>
    </row>
    <row r="383" customFormat="false" ht="15" hidden="false" customHeight="false" outlineLevel="0" collapsed="false">
      <c r="A383" s="64" t="s">
        <v>326</v>
      </c>
    </row>
    <row r="384" customFormat="false" ht="15" hidden="false" customHeight="false" outlineLevel="0" collapsed="false">
      <c r="A384" s="64" t="s">
        <v>326</v>
      </c>
    </row>
    <row r="385" customFormat="false" ht="15" hidden="false" customHeight="false" outlineLevel="0" collapsed="false">
      <c r="A385" s="64" t="s">
        <v>326</v>
      </c>
    </row>
    <row r="386" customFormat="false" ht="15" hidden="false" customHeight="false" outlineLevel="0" collapsed="false">
      <c r="A386" s="64" t="s">
        <v>326</v>
      </c>
    </row>
    <row r="387" customFormat="false" ht="15" hidden="false" customHeight="false" outlineLevel="0" collapsed="false">
      <c r="A387" s="64" t="s">
        <v>326</v>
      </c>
    </row>
    <row r="388" customFormat="false" ht="15" hidden="false" customHeight="false" outlineLevel="0" collapsed="false">
      <c r="A388" s="64" t="s">
        <v>329</v>
      </c>
    </row>
    <row r="389" customFormat="false" ht="15" hidden="false" customHeight="false" outlineLevel="0" collapsed="false">
      <c r="A389" s="64" t="s">
        <v>329</v>
      </c>
    </row>
    <row r="390" customFormat="false" ht="15" hidden="false" customHeight="false" outlineLevel="0" collapsed="false">
      <c r="A390" s="64" t="s">
        <v>329</v>
      </c>
    </row>
    <row r="391" customFormat="false" ht="15" hidden="false" customHeight="false" outlineLevel="0" collapsed="false">
      <c r="A391" s="64" t="s">
        <v>329</v>
      </c>
    </row>
    <row r="392" customFormat="false" ht="15" hidden="false" customHeight="false" outlineLevel="0" collapsed="false">
      <c r="A392" s="64" t="s">
        <v>329</v>
      </c>
    </row>
    <row r="393" customFormat="false" ht="15" hidden="false" customHeight="false" outlineLevel="0" collapsed="false">
      <c r="A393" s="64" t="s">
        <v>329</v>
      </c>
    </row>
    <row r="394" customFormat="false" ht="15" hidden="false" customHeight="false" outlineLevel="0" collapsed="false">
      <c r="A394" s="64" t="s">
        <v>331</v>
      </c>
    </row>
    <row r="395" customFormat="false" ht="15" hidden="false" customHeight="false" outlineLevel="0" collapsed="false">
      <c r="A395" s="64" t="s">
        <v>331</v>
      </c>
    </row>
    <row r="396" customFormat="false" ht="15" hidden="false" customHeight="false" outlineLevel="0" collapsed="false">
      <c r="A396" s="64" t="s">
        <v>331</v>
      </c>
    </row>
    <row r="397" customFormat="false" ht="15" hidden="false" customHeight="false" outlineLevel="0" collapsed="false">
      <c r="A397" s="64" t="s">
        <v>331</v>
      </c>
    </row>
    <row r="398" customFormat="false" ht="15" hidden="false" customHeight="false" outlineLevel="0" collapsed="false">
      <c r="A398" s="64" t="s">
        <v>331</v>
      </c>
    </row>
    <row r="399" customFormat="false" ht="15" hidden="false" customHeight="false" outlineLevel="0" collapsed="false">
      <c r="A399" s="64" t="s">
        <v>333</v>
      </c>
    </row>
    <row r="400" customFormat="false" ht="15" hidden="false" customHeight="false" outlineLevel="0" collapsed="false">
      <c r="A400" s="64" t="s">
        <v>333</v>
      </c>
    </row>
    <row r="401" customFormat="false" ht="15" hidden="false" customHeight="false" outlineLevel="0" collapsed="false">
      <c r="A401" s="64" t="s">
        <v>333</v>
      </c>
    </row>
    <row r="402" customFormat="false" ht="15" hidden="false" customHeight="false" outlineLevel="0" collapsed="false">
      <c r="A402" s="64" t="s">
        <v>333</v>
      </c>
    </row>
    <row r="403" customFormat="false" ht="15" hidden="false" customHeight="false" outlineLevel="0" collapsed="false">
      <c r="A403" s="64" t="s">
        <v>333</v>
      </c>
    </row>
    <row r="404" customFormat="false" ht="15" hidden="false" customHeight="false" outlineLevel="0" collapsed="false">
      <c r="A404" s="64" t="s">
        <v>333</v>
      </c>
    </row>
    <row r="405" customFormat="false" ht="15" hidden="false" customHeight="false" outlineLevel="0" collapsed="false">
      <c r="A405" s="64" t="s">
        <v>333</v>
      </c>
    </row>
    <row r="406" customFormat="false" ht="15" hidden="false" customHeight="false" outlineLevel="0" collapsed="false">
      <c r="A406" s="64" t="s">
        <v>333</v>
      </c>
    </row>
    <row r="407" customFormat="false" ht="15" hidden="false" customHeight="false" outlineLevel="0" collapsed="false">
      <c r="A407" s="64" t="s">
        <v>333</v>
      </c>
    </row>
    <row r="408" customFormat="false" ht="15" hidden="false" customHeight="false" outlineLevel="0" collapsed="false">
      <c r="A408" s="64" t="s">
        <v>336</v>
      </c>
    </row>
    <row r="409" customFormat="false" ht="15" hidden="false" customHeight="false" outlineLevel="0" collapsed="false">
      <c r="A409" s="64" t="s">
        <v>336</v>
      </c>
    </row>
    <row r="410" customFormat="false" ht="15" hidden="false" customHeight="false" outlineLevel="0" collapsed="false">
      <c r="A410" s="64" t="s">
        <v>336</v>
      </c>
    </row>
    <row r="411" customFormat="false" ht="15" hidden="false" customHeight="false" outlineLevel="0" collapsed="false">
      <c r="A411" s="64" t="s">
        <v>336</v>
      </c>
    </row>
    <row r="412" customFormat="false" ht="15" hidden="false" customHeight="false" outlineLevel="0" collapsed="false">
      <c r="A412" s="64" t="s">
        <v>336</v>
      </c>
    </row>
    <row r="413" customFormat="false" ht="15" hidden="false" customHeight="false" outlineLevel="0" collapsed="false">
      <c r="A413" s="64" t="s">
        <v>336</v>
      </c>
    </row>
    <row r="414" customFormat="false" ht="15" hidden="false" customHeight="false" outlineLevel="0" collapsed="false">
      <c r="A414" s="64" t="s">
        <v>336</v>
      </c>
    </row>
    <row r="415" customFormat="false" ht="15" hidden="false" customHeight="false" outlineLevel="0" collapsed="false">
      <c r="A415" s="64" t="s">
        <v>336</v>
      </c>
    </row>
    <row r="416" customFormat="false" ht="15" hidden="false" customHeight="false" outlineLevel="0" collapsed="false">
      <c r="A416" s="64" t="s">
        <v>338</v>
      </c>
    </row>
    <row r="417" customFormat="false" ht="15" hidden="false" customHeight="false" outlineLevel="0" collapsed="false">
      <c r="A417" s="64" t="s">
        <v>338</v>
      </c>
    </row>
    <row r="418" customFormat="false" ht="15" hidden="false" customHeight="false" outlineLevel="0" collapsed="false">
      <c r="A418" s="64" t="s">
        <v>338</v>
      </c>
    </row>
    <row r="419" customFormat="false" ht="15" hidden="false" customHeight="false" outlineLevel="0" collapsed="false">
      <c r="A419" s="64" t="s">
        <v>338</v>
      </c>
    </row>
    <row r="420" customFormat="false" ht="15" hidden="false" customHeight="false" outlineLevel="0" collapsed="false">
      <c r="A420" s="64" t="s">
        <v>340</v>
      </c>
    </row>
    <row r="421" customFormat="false" ht="15" hidden="false" customHeight="false" outlineLevel="0" collapsed="false">
      <c r="A421" s="64" t="s">
        <v>340</v>
      </c>
    </row>
    <row r="422" customFormat="false" ht="15" hidden="false" customHeight="false" outlineLevel="0" collapsed="false">
      <c r="A422" s="64" t="s">
        <v>340</v>
      </c>
    </row>
    <row r="423" customFormat="false" ht="15" hidden="false" customHeight="false" outlineLevel="0" collapsed="false">
      <c r="A423" s="64" t="s">
        <v>340</v>
      </c>
    </row>
    <row r="424" customFormat="false" ht="15" hidden="false" customHeight="false" outlineLevel="0" collapsed="false">
      <c r="A424" s="64" t="s">
        <v>340</v>
      </c>
    </row>
    <row r="425" customFormat="false" ht="15" hidden="false" customHeight="false" outlineLevel="0" collapsed="false">
      <c r="A425" s="64" t="s">
        <v>340</v>
      </c>
    </row>
    <row r="426" customFormat="false" ht="15" hidden="false" customHeight="false" outlineLevel="0" collapsed="false">
      <c r="A426" s="64" t="s">
        <v>340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LibreOffice/7.1.4.2$MacOSX_X86_64 LibreOffice_project/a529a4fab45b75fefc5b6226684193eb000654f6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2017-04-06T13:35:39Z</dcterms:created>
  <dc:creator>ap52</dc:creator>
  <dc:description/>
  <dc:language>pt-BR</dc:language>
  <cp:lastModifiedBy/>
  <dcterms:modified xsi:type="dcterms:W3CDTF">2021-11-18T11:08:33Z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